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obobernabeangelesrubio/Desktop/"/>
    </mc:Choice>
  </mc:AlternateContent>
  <xr:revisionPtr revIDLastSave="0" documentId="13_ncr:1_{58F7C949-1706-814A-802B-F8E30BD49056}" xr6:coauthVersionLast="47" xr6:coauthVersionMax="47" xr10:uidLastSave="{00000000-0000-0000-0000-000000000000}"/>
  <bookViews>
    <workbookView xWindow="0" yWindow="0" windowWidth="28800" windowHeight="18000" xr2:uid="{BF66D2A4-BBF4-3640-86EE-E6340871E21D}"/>
  </bookViews>
  <sheets>
    <sheet name="Ecuaciones" sheetId="5" r:id="rId1"/>
    <sheet name="Diagrama_Decisión" sheetId="1" r:id="rId2"/>
    <sheet name="Calculado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5" i="5" l="1"/>
  <c r="K15" i="5"/>
  <c r="L15" i="5"/>
  <c r="M15" i="5"/>
  <c r="N15" i="5"/>
  <c r="O15" i="5"/>
  <c r="AD15" i="5" s="1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D16" i="5"/>
  <c r="J17" i="5"/>
  <c r="K17" i="5"/>
  <c r="L17" i="5"/>
  <c r="M17" i="5"/>
  <c r="N17" i="5"/>
  <c r="O17" i="5"/>
  <c r="AD17" i="5" s="1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D18" i="5"/>
  <c r="J19" i="5"/>
  <c r="K19" i="5"/>
  <c r="L19" i="5"/>
  <c r="M19" i="5"/>
  <c r="N19" i="5"/>
  <c r="O19" i="5"/>
  <c r="AD19" i="5" s="1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D20" i="5"/>
  <c r="J21" i="5"/>
  <c r="K21" i="5"/>
  <c r="L21" i="5"/>
  <c r="M21" i="5"/>
  <c r="N21" i="5"/>
  <c r="O21" i="5"/>
  <c r="AD21" i="5" s="1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D22" i="5"/>
  <c r="J23" i="5"/>
  <c r="K23" i="5"/>
  <c r="L23" i="5"/>
  <c r="M23" i="5"/>
  <c r="N23" i="5"/>
  <c r="O23" i="5"/>
  <c r="AD23" i="5" s="1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D24" i="5"/>
  <c r="J25" i="5"/>
  <c r="K25" i="5"/>
  <c r="L25" i="5"/>
  <c r="M25" i="5"/>
  <c r="N25" i="5"/>
  <c r="O25" i="5"/>
  <c r="P25" i="5"/>
  <c r="AD25" i="5" s="1"/>
  <c r="Q25" i="5"/>
  <c r="R25" i="5"/>
  <c r="S25" i="5"/>
  <c r="T25" i="5"/>
  <c r="U25" i="5"/>
  <c r="V25" i="5"/>
  <c r="W25" i="5"/>
  <c r="X25" i="5"/>
  <c r="Y25" i="5"/>
  <c r="Z25" i="5"/>
  <c r="AA25" i="5"/>
  <c r="AB25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D26" i="5"/>
  <c r="J27" i="5"/>
  <c r="K27" i="5"/>
  <c r="L27" i="5"/>
  <c r="M27" i="5"/>
  <c r="N27" i="5"/>
  <c r="O27" i="5"/>
  <c r="P27" i="5"/>
  <c r="AD27" i="5" s="1"/>
  <c r="Q27" i="5"/>
  <c r="R27" i="5"/>
  <c r="S27" i="5"/>
  <c r="T27" i="5"/>
  <c r="U27" i="5"/>
  <c r="V27" i="5"/>
  <c r="W27" i="5"/>
  <c r="X27" i="5"/>
  <c r="Y27" i="5"/>
  <c r="Z27" i="5"/>
  <c r="AA27" i="5"/>
  <c r="AB27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D28" i="5"/>
  <c r="J29" i="5"/>
  <c r="K29" i="5"/>
  <c r="L29" i="5"/>
  <c r="M29" i="5"/>
  <c r="N29" i="5"/>
  <c r="O29" i="5"/>
  <c r="P29" i="5"/>
  <c r="AD29" i="5" s="1"/>
  <c r="Q29" i="5"/>
  <c r="R29" i="5"/>
  <c r="S29" i="5"/>
  <c r="T29" i="5"/>
  <c r="U29" i="5"/>
  <c r="V29" i="5"/>
  <c r="W29" i="5"/>
  <c r="X29" i="5"/>
  <c r="Y29" i="5"/>
  <c r="Z29" i="5"/>
  <c r="AA29" i="5"/>
  <c r="AB29" i="5"/>
  <c r="J30" i="5"/>
  <c r="K30" i="5"/>
  <c r="L30" i="5"/>
  <c r="M30" i="5"/>
  <c r="AD30" i="5" s="1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J31" i="5"/>
  <c r="K31" i="5"/>
  <c r="L31" i="5"/>
  <c r="M31" i="5"/>
  <c r="N31" i="5"/>
  <c r="O31" i="5"/>
  <c r="P31" i="5"/>
  <c r="AD31" i="5" s="1"/>
  <c r="Q31" i="5"/>
  <c r="R31" i="5"/>
  <c r="S31" i="5"/>
  <c r="T31" i="5"/>
  <c r="U31" i="5"/>
  <c r="V31" i="5"/>
  <c r="W31" i="5"/>
  <c r="X31" i="5"/>
  <c r="Y31" i="5"/>
  <c r="Z31" i="5"/>
  <c r="AA31" i="5"/>
  <c r="AB31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D32" i="5"/>
  <c r="J33" i="5"/>
  <c r="K33" i="5"/>
  <c r="L33" i="5"/>
  <c r="M33" i="5"/>
  <c r="N33" i="5"/>
  <c r="O33" i="5"/>
  <c r="P33" i="5"/>
  <c r="AD33" i="5" s="1"/>
  <c r="Q33" i="5"/>
  <c r="R33" i="5"/>
  <c r="S33" i="5"/>
  <c r="T33" i="5"/>
  <c r="U33" i="5"/>
  <c r="V33" i="5"/>
  <c r="W33" i="5"/>
  <c r="X33" i="5"/>
  <c r="Y33" i="5"/>
  <c r="Z33" i="5"/>
  <c r="AA33" i="5"/>
  <c r="AB33" i="5"/>
  <c r="J34" i="5"/>
  <c r="K34" i="5"/>
  <c r="L34" i="5"/>
  <c r="M34" i="5"/>
  <c r="N34" i="5"/>
  <c r="O34" i="5"/>
  <c r="P34" i="5"/>
  <c r="Q34" i="5"/>
  <c r="R34" i="5"/>
  <c r="S34" i="5"/>
  <c r="T34" i="5"/>
  <c r="U34" i="5"/>
  <c r="AD34" i="5" s="1"/>
  <c r="V34" i="5"/>
  <c r="W34" i="5"/>
  <c r="X34" i="5"/>
  <c r="Y34" i="5"/>
  <c r="Z34" i="5"/>
  <c r="AA34" i="5"/>
  <c r="AB34" i="5"/>
  <c r="J35" i="5"/>
  <c r="K35" i="5"/>
  <c r="L35" i="5"/>
  <c r="M35" i="5"/>
  <c r="N35" i="5"/>
  <c r="O35" i="5"/>
  <c r="P35" i="5"/>
  <c r="AD35" i="5" s="1"/>
  <c r="Q35" i="5"/>
  <c r="R35" i="5"/>
  <c r="S35" i="5"/>
  <c r="T35" i="5"/>
  <c r="U35" i="5"/>
  <c r="V35" i="5"/>
  <c r="W35" i="5"/>
  <c r="X35" i="5"/>
  <c r="Y35" i="5"/>
  <c r="Z35" i="5"/>
  <c r="AA35" i="5"/>
  <c r="AB35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D36" i="5"/>
  <c r="J37" i="5"/>
  <c r="K37" i="5"/>
  <c r="L37" i="5"/>
  <c r="M37" i="5"/>
  <c r="N37" i="5"/>
  <c r="O37" i="5"/>
  <c r="P37" i="5"/>
  <c r="AD37" i="5" s="1"/>
  <c r="Q37" i="5"/>
  <c r="R37" i="5"/>
  <c r="S37" i="5"/>
  <c r="T37" i="5"/>
  <c r="U37" i="5"/>
  <c r="V37" i="5"/>
  <c r="W37" i="5"/>
  <c r="X37" i="5"/>
  <c r="Y37" i="5"/>
  <c r="Z37" i="5"/>
  <c r="AA37" i="5"/>
  <c r="AB37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D38" i="5"/>
  <c r="J39" i="5"/>
  <c r="K39" i="5"/>
  <c r="L39" i="5"/>
  <c r="M39" i="5"/>
  <c r="N39" i="5"/>
  <c r="O39" i="5"/>
  <c r="P39" i="5"/>
  <c r="AD39" i="5" s="1"/>
  <c r="Q39" i="5"/>
  <c r="R39" i="5"/>
  <c r="S39" i="5"/>
  <c r="T39" i="5"/>
  <c r="U39" i="5"/>
  <c r="V39" i="5"/>
  <c r="W39" i="5"/>
  <c r="X39" i="5"/>
  <c r="Y39" i="5"/>
  <c r="Z39" i="5"/>
  <c r="AA39" i="5"/>
  <c r="AB39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D40" i="5"/>
  <c r="J41" i="5"/>
  <c r="K41" i="5"/>
  <c r="L41" i="5"/>
  <c r="M41" i="5"/>
  <c r="N41" i="5"/>
  <c r="O41" i="5"/>
  <c r="P41" i="5"/>
  <c r="AD41" i="5" s="1"/>
  <c r="Q41" i="5"/>
  <c r="R41" i="5"/>
  <c r="S41" i="5"/>
  <c r="T41" i="5"/>
  <c r="U41" i="5"/>
  <c r="V41" i="5"/>
  <c r="W41" i="5"/>
  <c r="X41" i="5"/>
  <c r="Y41" i="5"/>
  <c r="Z41" i="5"/>
  <c r="AA41" i="5"/>
  <c r="AB41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D42" i="5"/>
  <c r="J43" i="5"/>
  <c r="K43" i="5"/>
  <c r="L43" i="5"/>
  <c r="M43" i="5"/>
  <c r="N43" i="5"/>
  <c r="O43" i="5"/>
  <c r="P43" i="5"/>
  <c r="AD43" i="5" s="1"/>
  <c r="Q43" i="5"/>
  <c r="R43" i="5"/>
  <c r="S43" i="5"/>
  <c r="T43" i="5"/>
  <c r="U43" i="5"/>
  <c r="V43" i="5"/>
  <c r="W43" i="5"/>
  <c r="X43" i="5"/>
  <c r="Y43" i="5"/>
  <c r="Z43" i="5"/>
  <c r="AA43" i="5"/>
  <c r="AB43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D44" i="5"/>
  <c r="J45" i="5"/>
  <c r="K45" i="5"/>
  <c r="L45" i="5"/>
  <c r="M45" i="5"/>
  <c r="N45" i="5"/>
  <c r="O45" i="5"/>
  <c r="P45" i="5"/>
  <c r="AD45" i="5" s="1"/>
  <c r="Q45" i="5"/>
  <c r="R45" i="5"/>
  <c r="S45" i="5"/>
  <c r="T45" i="5"/>
  <c r="U45" i="5"/>
  <c r="V45" i="5"/>
  <c r="W45" i="5"/>
  <c r="X45" i="5"/>
  <c r="Y45" i="5"/>
  <c r="Z45" i="5"/>
  <c r="AA45" i="5"/>
  <c r="AB45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D46" i="5"/>
  <c r="J47" i="5"/>
  <c r="K47" i="5"/>
  <c r="L47" i="5"/>
  <c r="M47" i="5"/>
  <c r="AD47" i="5" s="1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D48" i="5"/>
  <c r="J49" i="5"/>
  <c r="K49" i="5"/>
  <c r="L49" i="5"/>
  <c r="M49" i="5"/>
  <c r="N49" i="5"/>
  <c r="O49" i="5"/>
  <c r="P49" i="5"/>
  <c r="AD49" i="5" s="1"/>
  <c r="Q49" i="5"/>
  <c r="R49" i="5"/>
  <c r="S49" i="5"/>
  <c r="T49" i="5"/>
  <c r="U49" i="5"/>
  <c r="V49" i="5"/>
  <c r="W49" i="5"/>
  <c r="X49" i="5"/>
  <c r="Y49" i="5"/>
  <c r="Z49" i="5"/>
  <c r="AA49" i="5"/>
  <c r="AB49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D50" i="5"/>
  <c r="J51" i="5"/>
  <c r="K51" i="5"/>
  <c r="L51" i="5"/>
  <c r="M51" i="5"/>
  <c r="N51" i="5"/>
  <c r="AD51" i="5" s="1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D52" i="5"/>
  <c r="J53" i="5"/>
  <c r="K53" i="5"/>
  <c r="L53" i="5"/>
  <c r="M53" i="5"/>
  <c r="N53" i="5"/>
  <c r="AD53" i="5" s="1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J54" i="5"/>
  <c r="K54" i="5"/>
  <c r="L54" i="5"/>
  <c r="M54" i="5"/>
  <c r="N54" i="5"/>
  <c r="O54" i="5"/>
  <c r="P54" i="5"/>
  <c r="Q54" i="5"/>
  <c r="R54" i="5"/>
  <c r="S54" i="5"/>
  <c r="T54" i="5"/>
  <c r="U54" i="5"/>
  <c r="V54" i="5"/>
  <c r="W54" i="5"/>
  <c r="X54" i="5"/>
  <c r="Y54" i="5"/>
  <c r="Z54" i="5"/>
  <c r="AA54" i="5"/>
  <c r="AB54" i="5"/>
  <c r="AD54" i="5"/>
  <c r="J55" i="5"/>
  <c r="K55" i="5"/>
  <c r="L55" i="5"/>
  <c r="M55" i="5"/>
  <c r="N55" i="5"/>
  <c r="AD55" i="5" s="1"/>
  <c r="O55" i="5"/>
  <c r="P55" i="5"/>
  <c r="Q55" i="5"/>
  <c r="R55" i="5"/>
  <c r="S55" i="5"/>
  <c r="T55" i="5"/>
  <c r="U55" i="5"/>
  <c r="V55" i="5"/>
  <c r="W55" i="5"/>
  <c r="X55" i="5"/>
  <c r="Y55" i="5"/>
  <c r="Z55" i="5"/>
  <c r="AA55" i="5"/>
  <c r="AB55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D56" i="5"/>
  <c r="J57" i="5"/>
  <c r="K57" i="5"/>
  <c r="L57" i="5"/>
  <c r="M57" i="5"/>
  <c r="N57" i="5"/>
  <c r="AD57" i="5" s="1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AB58" i="5"/>
  <c r="AD58" i="5"/>
  <c r="J59" i="5"/>
  <c r="AD59" i="5" s="1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D60" i="5"/>
  <c r="J61" i="5"/>
  <c r="AD61" i="5" s="1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J62" i="5"/>
  <c r="K62" i="5"/>
  <c r="L62" i="5"/>
  <c r="M62" i="5"/>
  <c r="N62" i="5"/>
  <c r="O62" i="5"/>
  <c r="P62" i="5"/>
  <c r="Q62" i="5"/>
  <c r="R62" i="5"/>
  <c r="S62" i="5"/>
  <c r="T62" i="5"/>
  <c r="U62" i="5"/>
  <c r="AD62" i="5" s="1"/>
  <c r="V62" i="5"/>
  <c r="W62" i="5"/>
  <c r="X62" i="5"/>
  <c r="Y62" i="5"/>
  <c r="Z62" i="5"/>
  <c r="AA62" i="5"/>
  <c r="AB62" i="5"/>
  <c r="J13" i="5"/>
  <c r="K13" i="5"/>
  <c r="L13" i="5"/>
  <c r="M13" i="5"/>
  <c r="N13" i="5"/>
  <c r="O13" i="5"/>
  <c r="AD13" i="5" s="1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A14" i="5"/>
  <c r="Z14" i="5"/>
  <c r="X14" i="5"/>
  <c r="U14" i="5"/>
  <c r="R14" i="5"/>
  <c r="S14" i="5"/>
  <c r="N14" i="5"/>
  <c r="AB14" i="5"/>
  <c r="Y14" i="5"/>
  <c r="V14" i="5"/>
  <c r="T14" i="5"/>
  <c r="Q14" i="5"/>
  <c r="P14" i="5"/>
  <c r="O14" i="5"/>
  <c r="M14" i="5"/>
  <c r="J14" i="5"/>
  <c r="K25" i="3"/>
  <c r="AD14" i="5" l="1"/>
  <c r="J25" i="3" l="1"/>
  <c r="I25" i="3"/>
  <c r="G25" i="3"/>
  <c r="W14" i="5"/>
  <c r="L14" i="5"/>
  <c r="K14" i="5"/>
  <c r="F25" i="3" l="1"/>
  <c r="L25" i="3"/>
  <c r="K13" i="3"/>
  <c r="K12" i="3"/>
  <c r="K11" i="3"/>
  <c r="K10" i="3"/>
  <c r="K24" i="3" l="1"/>
  <c r="D24" i="3"/>
  <c r="J24" i="3"/>
  <c r="E24" i="3"/>
  <c r="F24" i="3"/>
  <c r="L24" i="3"/>
  <c r="G24" i="3"/>
</calcChain>
</file>

<file path=xl/sharedStrings.xml><?xml version="1.0" encoding="utf-8"?>
<sst xmlns="http://schemas.openxmlformats.org/spreadsheetml/2006/main" count="150" uniqueCount="91">
  <si>
    <t>¿Conoces la FFM?</t>
  </si>
  <si>
    <t>¿Es un atleta?</t>
  </si>
  <si>
    <t>¿Es hombre o mujer?</t>
  </si>
  <si>
    <t>¿Cómo determinas su FFM?</t>
  </si>
  <si>
    <t>Mifflin-St Joer</t>
  </si>
  <si>
    <t>Owen</t>
  </si>
  <si>
    <t>Tinsley</t>
  </si>
  <si>
    <t>De Lorenzo</t>
  </si>
  <si>
    <t>ten Haaf</t>
  </si>
  <si>
    <t>Plicometro</t>
  </si>
  <si>
    <t>DXA</t>
  </si>
  <si>
    <t>UWW</t>
  </si>
  <si>
    <t>BIA</t>
  </si>
  <si>
    <t>Müller</t>
  </si>
  <si>
    <t>¿De Physique o Sport?</t>
  </si>
  <si>
    <t>Nomenclatura:</t>
  </si>
  <si>
    <t>FFM:</t>
  </si>
  <si>
    <t>Fast Free Mass</t>
  </si>
  <si>
    <t>DEXA:</t>
  </si>
  <si>
    <t>Dual Eenergy X-ray Absorptiometry</t>
  </si>
  <si>
    <t>UWW:</t>
  </si>
  <si>
    <t>Underwater Weighing</t>
  </si>
  <si>
    <t>BIA:</t>
  </si>
  <si>
    <t>Bioelectrical Impedance Analysis</t>
  </si>
  <si>
    <t xml:space="preserve">• En el diagrama de flujo siguiente se proporcionan orientaciones prácticas para seleccionar la ecuación más adecuada que permita estimar la Tasa Metabólica en Reposo (REE), basándose en las características y el género del deportista, y el método utilizado para evaluar su Masa libre de Grasa (FFM).                                                                                                                                                                                                       </t>
  </si>
  <si>
    <t>¿Cómo escoger la fórmula Fórmula de la Tasa Metabólica en Reposo (RMR)?</t>
  </si>
  <si>
    <t>Referencia:</t>
  </si>
  <si>
    <t>• El razonamiento detrás del diagrama se basa en la población de referencia para la cual cada ecuación fue desarrollada y validada. Si eliges una ecuación que esté más alineada con las características de tu deportista (por ejemplo, atletas, población general, deportes específicos), hay una mayor probabilidad de que la estimación sea precisa.</t>
  </si>
  <si>
    <t>Edad (años):</t>
  </si>
  <si>
    <t>Altura (cm):</t>
  </si>
  <si>
    <t>¿Sabes FFM?*</t>
  </si>
  <si>
    <t>Miffling-St. Joer</t>
  </si>
  <si>
    <t>Tipo de Atleta*:</t>
  </si>
  <si>
    <t>(*) Celdas Desplegables</t>
  </si>
  <si>
    <t>¿Es atleta?*:</t>
  </si>
  <si>
    <t>Sexo*:</t>
  </si>
  <si>
    <t>https://www.instagram.com/p/CCQyzuzAYFt/</t>
  </si>
  <si>
    <r>
      <t>Adaptado y actualizado de Roberts, B. [@</t>
    </r>
    <r>
      <rPr>
        <b/>
        <sz val="14"/>
        <color theme="1"/>
        <rFont val="Calibri"/>
        <family val="2"/>
        <scheme val="minor"/>
      </rPr>
      <t xml:space="preserve">brob_21]. (5 de julio de 2020] Energy Expenditure Equations [Fotografía]. Instagram. </t>
    </r>
  </si>
  <si>
    <t>MLG (%):</t>
  </si>
  <si>
    <t>MG (%):</t>
  </si>
  <si>
    <t>MLG (Kg):</t>
  </si>
  <si>
    <t>MG(Kg):</t>
  </si>
  <si>
    <t>(1986)</t>
  </si>
  <si>
    <t>(1999)</t>
  </si>
  <si>
    <t>(2014)</t>
  </si>
  <si>
    <t>(2004)</t>
  </si>
  <si>
    <t>(2019)</t>
  </si>
  <si>
    <t>(2023)</t>
  </si>
  <si>
    <t>(1990)</t>
  </si>
  <si>
    <t>MLG</t>
  </si>
  <si>
    <t>PC</t>
  </si>
  <si>
    <t>Peso Corporal (kg):</t>
  </si>
  <si>
    <t>(2021)</t>
  </si>
  <si>
    <t xml:space="preserve"> (1986)</t>
  </si>
  <si>
    <t>(1985)</t>
  </si>
  <si>
    <t>(1984)</t>
  </si>
  <si>
    <t>(1980)</t>
  </si>
  <si>
    <t>(1975)</t>
  </si>
  <si>
    <t>(1919)</t>
  </si>
  <si>
    <t xml:space="preserve"> (kg)</t>
  </si>
  <si>
    <t>(kg)</t>
  </si>
  <si>
    <t xml:space="preserve"> (años)</t>
  </si>
  <si>
    <t>(cm)</t>
  </si>
  <si>
    <t>MG</t>
  </si>
  <si>
    <t xml:space="preserve">(Cunningham 1991) </t>
  </si>
  <si>
    <t>Harris-Benedict Revisada (Pavlidou)</t>
  </si>
  <si>
    <t>Pontzer</t>
  </si>
  <si>
    <t>Ten Haaf</t>
  </si>
  <si>
    <t xml:space="preserve">Mifflin-St Jeor </t>
  </si>
  <si>
    <t xml:space="preserve">FAO/OMS/UNU </t>
  </si>
  <si>
    <t xml:space="preserve">Harris-Benedict Revisada (Roza y Shizgal) </t>
  </si>
  <si>
    <t xml:space="preserve">Cunningham </t>
  </si>
  <si>
    <t>Katch-McArdle</t>
  </si>
  <si>
    <t>Harris-Benedict Original</t>
  </si>
  <si>
    <t xml:space="preserve">Masa Libre de Grasa </t>
  </si>
  <si>
    <t xml:space="preserve">Masa Grasa </t>
  </si>
  <si>
    <t>Sexo (Hombre:1; Mujer:0)</t>
  </si>
  <si>
    <t>Edad</t>
  </si>
  <si>
    <t>Altura</t>
  </si>
  <si>
    <t>Peso Corporal</t>
  </si>
  <si>
    <t>Nombre Compleo</t>
  </si>
  <si>
    <t>Sujeto</t>
  </si>
  <si>
    <t>(kcal/día)</t>
  </si>
  <si>
    <t>Método*:</t>
  </si>
  <si>
    <t>Cunningham</t>
  </si>
  <si>
    <t>GASTO ENERGÉTICO EN REPOSO, GER</t>
  </si>
  <si>
    <t>(kcal / día)</t>
  </si>
  <si>
    <t>Gasto Energético en Reposo (GER)</t>
  </si>
  <si>
    <t>GER</t>
  </si>
  <si>
    <t>MUJER ATLETA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</si>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</sst>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rgb="FFC00000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0"/>
      <color rgb="FF388D33"/>
      <name val="Calibri"/>
      <family val="2"/>
    </font>
    <font>
      <sz val="35"/>
      <color rgb="FF388D33"/>
      <name val="Calibri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ADADA"/>
        <bgColor rgb="FFDADADA"/>
      </patternFill>
    </fill>
    <fill>
      <patternFill patternType="solid">
        <fgColor rgb="FFECECEC"/>
        <bgColor rgb="FFECECEC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EF2CB"/>
      </patternFill>
    </fill>
    <fill>
      <patternFill patternType="solid">
        <fgColor theme="9" tint="0.59999389629810485"/>
        <bgColor rgb="FFFFE598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dott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theme="1"/>
      </left>
      <right/>
      <top style="dashed">
        <color theme="1"/>
      </top>
      <bottom/>
      <diagonal/>
    </border>
    <border>
      <left/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/>
      <top/>
      <bottom style="dashed">
        <color theme="1"/>
      </bottom>
      <diagonal/>
    </border>
    <border>
      <left/>
      <right style="dashed">
        <color theme="1"/>
      </right>
      <top/>
      <bottom style="dashed">
        <color theme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0"/>
      </bottom>
      <diagonal/>
    </border>
    <border>
      <left style="medium">
        <color theme="9"/>
      </left>
      <right style="medium">
        <color theme="9"/>
      </right>
      <top style="medium">
        <color theme="0"/>
      </top>
      <bottom style="medium">
        <color theme="0"/>
      </bottom>
      <diagonal/>
    </border>
    <border>
      <left style="medium">
        <color theme="9"/>
      </left>
      <right style="medium">
        <color theme="9"/>
      </right>
      <top style="medium">
        <color theme="0"/>
      </top>
      <bottom style="medium">
        <color theme="9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12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horizontal="right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0" xfId="0" applyFont="1" applyAlignment="1">
      <alignment horizontal="left" vertical="top" wrapText="1"/>
    </xf>
    <xf numFmtId="0" fontId="2" fillId="0" borderId="0" xfId="0" applyFont="1"/>
    <xf numFmtId="0" fontId="1" fillId="0" borderId="16" xfId="0" applyFont="1" applyBorder="1"/>
    <xf numFmtId="0" fontId="1" fillId="0" borderId="16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1" xfId="0" applyFont="1" applyBorder="1" applyAlignment="1" applyProtection="1">
      <alignment horizontal="center" vertical="center"/>
      <protection locked="0"/>
    </xf>
    <xf numFmtId="49" fontId="1" fillId="0" borderId="0" xfId="0" applyNumberFormat="1" applyFont="1"/>
    <xf numFmtId="0" fontId="2" fillId="2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2" borderId="21" xfId="0" applyNumberFormat="1" applyFont="1" applyFill="1" applyBorder="1" applyAlignment="1">
      <alignment horizontal="center" vertical="center"/>
    </xf>
    <xf numFmtId="0" fontId="5" fillId="0" borderId="0" xfId="0" applyFont="1"/>
    <xf numFmtId="49" fontId="6" fillId="2" borderId="24" xfId="0" applyNumberFormat="1" applyFont="1" applyFill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8" fillId="0" borderId="0" xfId="0" applyFont="1"/>
    <xf numFmtId="1" fontId="9" fillId="0" borderId="26" xfId="0" applyNumberFormat="1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1" fillId="0" borderId="0" xfId="0" applyFont="1"/>
    <xf numFmtId="49" fontId="10" fillId="5" borderId="5" xfId="0" applyNumberFormat="1" applyFont="1" applyFill="1" applyBorder="1" applyAlignment="1">
      <alignment horizontal="center" vertical="center" wrapText="1"/>
    </xf>
    <xf numFmtId="49" fontId="12" fillId="5" borderId="27" xfId="0" applyNumberFormat="1" applyFont="1" applyFill="1" applyBorder="1" applyAlignment="1">
      <alignment horizontal="center" vertical="center" wrapText="1"/>
    </xf>
    <xf numFmtId="49" fontId="10" fillId="5" borderId="27" xfId="0" applyNumberFormat="1" applyFont="1" applyFill="1" applyBorder="1" applyAlignment="1">
      <alignment horizontal="center" vertical="center" wrapText="1"/>
    </xf>
    <xf numFmtId="49" fontId="10" fillId="5" borderId="2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1" fontId="8" fillId="6" borderId="26" xfId="0" applyNumberFormat="1" applyFont="1" applyFill="1" applyBorder="1" applyAlignment="1">
      <alignment horizontal="center" vertical="center"/>
    </xf>
    <xf numFmtId="0" fontId="8" fillId="7" borderId="26" xfId="0" applyFont="1" applyFill="1" applyBorder="1" applyProtection="1">
      <protection locked="0"/>
    </xf>
    <xf numFmtId="2" fontId="8" fillId="7" borderId="26" xfId="0" applyNumberFormat="1" applyFont="1" applyFill="1" applyBorder="1" applyAlignment="1" applyProtection="1">
      <alignment horizontal="center" vertical="center"/>
      <protection locked="0"/>
    </xf>
    <xf numFmtId="164" fontId="8" fillId="7" borderId="26" xfId="0" applyNumberFormat="1" applyFont="1" applyFill="1" applyBorder="1" applyAlignment="1" applyProtection="1">
      <alignment horizontal="center" vertical="center"/>
      <protection locked="0"/>
    </xf>
    <xf numFmtId="0" fontId="8" fillId="7" borderId="26" xfId="0" applyFont="1" applyFill="1" applyBorder="1" applyAlignment="1" applyProtection="1">
      <alignment horizontal="center" vertical="center"/>
      <protection locked="0"/>
    </xf>
    <xf numFmtId="0" fontId="8" fillId="8" borderId="26" xfId="0" applyFont="1" applyFill="1" applyBorder="1" applyProtection="1">
      <protection locked="0"/>
    </xf>
    <xf numFmtId="2" fontId="8" fillId="8" borderId="26" xfId="0" applyNumberFormat="1" applyFont="1" applyFill="1" applyBorder="1" applyAlignment="1" applyProtection="1">
      <alignment horizontal="center" vertical="center"/>
      <protection locked="0"/>
    </xf>
    <xf numFmtId="164" fontId="8" fillId="8" borderId="26" xfId="0" applyNumberFormat="1" applyFont="1" applyFill="1" applyBorder="1" applyAlignment="1" applyProtection="1">
      <alignment horizontal="center" vertical="center"/>
      <protection locked="0"/>
    </xf>
    <xf numFmtId="0" fontId="8" fillId="8" borderId="26" xfId="0" applyFont="1" applyFill="1" applyBorder="1" applyAlignment="1" applyProtection="1">
      <alignment horizontal="center" vertical="center"/>
      <protection locked="0"/>
    </xf>
    <xf numFmtId="0" fontId="1" fillId="0" borderId="31" xfId="0" applyFont="1" applyBorder="1"/>
    <xf numFmtId="0" fontId="1" fillId="0" borderId="33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5" xfId="0" applyFont="1" applyBorder="1"/>
    <xf numFmtId="0" fontId="1" fillId="0" borderId="34" xfId="0" applyFont="1" applyBorder="1"/>
    <xf numFmtId="0" fontId="0" fillId="0" borderId="2" xfId="0" applyBorder="1"/>
    <xf numFmtId="0" fontId="0" fillId="0" borderId="12" xfId="0" applyBorder="1"/>
    <xf numFmtId="0" fontId="0" fillId="0" borderId="4" xfId="0" applyBorder="1"/>
    <xf numFmtId="0" fontId="4" fillId="0" borderId="11" xfId="0" applyFont="1" applyBorder="1" applyAlignment="1">
      <alignment vertical="center"/>
    </xf>
    <xf numFmtId="0" fontId="1" fillId="0" borderId="42" xfId="0" applyFont="1" applyBorder="1"/>
    <xf numFmtId="0" fontId="1" fillId="0" borderId="43" xfId="0" applyFont="1" applyBorder="1"/>
    <xf numFmtId="0" fontId="7" fillId="0" borderId="44" xfId="0" applyFont="1" applyBorder="1"/>
    <xf numFmtId="0" fontId="18" fillId="5" borderId="26" xfId="0" applyFont="1" applyFill="1" applyBorder="1" applyAlignment="1">
      <alignment horizontal="center" vertical="center" wrapText="1"/>
    </xf>
    <xf numFmtId="1" fontId="8" fillId="0" borderId="45" xfId="0" applyNumberFormat="1" applyFont="1" applyBorder="1" applyAlignment="1">
      <alignment horizontal="center" vertical="center"/>
    </xf>
    <xf numFmtId="1" fontId="8" fillId="6" borderId="45" xfId="0" applyNumberFormat="1" applyFont="1" applyFill="1" applyBorder="1" applyAlignment="1">
      <alignment horizontal="center" vertical="center"/>
    </xf>
    <xf numFmtId="0" fontId="13" fillId="0" borderId="7" xfId="0" applyFont="1" applyBorder="1"/>
    <xf numFmtId="0" fontId="10" fillId="0" borderId="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" fontId="8" fillId="6" borderId="47" xfId="0" applyNumberFormat="1" applyFont="1" applyFill="1" applyBorder="1" applyAlignment="1">
      <alignment horizontal="center" vertical="center"/>
    </xf>
    <xf numFmtId="1" fontId="8" fillId="6" borderId="48" xfId="0" applyNumberFormat="1" applyFont="1" applyFill="1" applyBorder="1" applyAlignment="1">
      <alignment horizontal="center" vertical="center"/>
    </xf>
    <xf numFmtId="1" fontId="8" fillId="0" borderId="26" xfId="0" applyNumberFormat="1" applyFont="1" applyBorder="1" applyAlignment="1">
      <alignment horizontal="center" vertical="center"/>
    </xf>
    <xf numFmtId="1" fontId="8" fillId="0" borderId="4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3" fillId="0" borderId="29" xfId="0" applyFont="1" applyBorder="1"/>
    <xf numFmtId="0" fontId="13" fillId="0" borderId="28" xfId="0" applyFont="1" applyBorder="1"/>
    <xf numFmtId="0" fontId="10" fillId="5" borderId="28" xfId="0" applyFont="1" applyFill="1" applyBorder="1" applyAlignment="1">
      <alignment horizontal="center" vertical="center" wrapText="1"/>
    </xf>
    <xf numFmtId="0" fontId="10" fillId="5" borderId="46" xfId="0" applyFont="1" applyFill="1" applyBorder="1" applyAlignment="1">
      <alignment horizontal="center" vertical="center" wrapText="1"/>
    </xf>
    <xf numFmtId="0" fontId="10" fillId="5" borderId="4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3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1">
    <cellStyle name="Normal" xfId="0" builtinId="0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388D33"/>
      <color rgb="FF94E11C"/>
      <color rgb="FF12A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18142</xdr:colOff>
      <xdr:row>1</xdr:row>
      <xdr:rowOff>18143</xdr:rowOff>
    </xdr:from>
    <xdr:ext cx="4807858" cy="1576650"/>
    <xdr:pic>
      <xdr:nvPicPr>
        <xdr:cNvPr id="2" name="Imagen 1">
          <a:extLst>
            <a:ext uri="{FF2B5EF4-FFF2-40B4-BE49-F238E27FC236}">
              <a16:creationId xmlns:a16="http://schemas.microsoft.com/office/drawing/2014/main" id="{40846713-7762-CE4E-A9CD-C2EB80288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259443"/>
          <a:ext cx="4807858" cy="1576650"/>
        </a:xfrm>
        <a:prstGeom prst="rect">
          <a:avLst/>
        </a:prstGeom>
      </xdr:spPr>
    </xdr:pic>
    <xdr:clientData/>
  </xdr:oneCellAnchor>
  <xdr:twoCellAnchor>
    <xdr:from>
      <xdr:col>5</xdr:col>
      <xdr:colOff>95250</xdr:colOff>
      <xdr:row>1</xdr:row>
      <xdr:rowOff>158750</xdr:rowOff>
    </xdr:from>
    <xdr:to>
      <xdr:col>5</xdr:col>
      <xdr:colOff>131250</xdr:colOff>
      <xdr:row>7</xdr:row>
      <xdr:rowOff>26000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D89C9CB-17BF-C94E-8394-42141EBF6269}"/>
            </a:ext>
          </a:extLst>
        </xdr:cNvPr>
        <xdr:cNvSpPr/>
      </xdr:nvSpPr>
      <xdr:spPr>
        <a:xfrm>
          <a:off x="5175250" y="400050"/>
          <a:ext cx="36000" cy="1315050"/>
        </a:xfrm>
        <a:prstGeom prst="rect">
          <a:avLst/>
        </a:prstGeom>
        <a:solidFill>
          <a:srgbClr val="388D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5</xdr:col>
      <xdr:colOff>222251</xdr:colOff>
      <xdr:row>1</xdr:row>
      <xdr:rowOff>15875</xdr:rowOff>
    </xdr:from>
    <xdr:to>
      <xdr:col>9</xdr:col>
      <xdr:colOff>1016000</xdr:colOff>
      <xdr:row>7</xdr:row>
      <xdr:rowOff>160325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88E2EBB-693F-E341-8894-012E376045C5}"/>
            </a:ext>
          </a:extLst>
        </xdr:cNvPr>
        <xdr:cNvSpPr txBox="1"/>
      </xdr:nvSpPr>
      <xdr:spPr>
        <a:xfrm>
          <a:off x="5302251" y="257175"/>
          <a:ext cx="4248149" cy="1592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2800">
              <a:solidFill>
                <a:srgbClr val="12A6BA"/>
              </a:solidFill>
              <a:latin typeface=""/>
            </a:rPr>
            <a:t>Grupo de Especialización</a:t>
          </a:r>
        </a:p>
        <a:p>
          <a:r>
            <a:rPr lang="es-ES_tradnl" sz="2400">
              <a:solidFill>
                <a:srgbClr val="94E11C"/>
              </a:solidFill>
              <a:latin typeface=""/>
            </a:rPr>
            <a:t>Nutrición</a:t>
          </a:r>
          <a:r>
            <a:rPr lang="es-ES_tradnl" sz="2400" baseline="0">
              <a:solidFill>
                <a:srgbClr val="94E11C"/>
              </a:solidFill>
              <a:latin typeface=""/>
            </a:rPr>
            <a:t> Deportiva</a:t>
          </a:r>
          <a:endParaRPr lang="es-ES_tradnl" sz="2400">
            <a:solidFill>
              <a:srgbClr val="94E11C"/>
            </a:solidFill>
            <a:latin typeface="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-1</xdr:colOff>
      <xdr:row>35</xdr:row>
      <xdr:rowOff>235858</xdr:rowOff>
    </xdr:from>
    <xdr:to>
      <xdr:col>12</xdr:col>
      <xdr:colOff>816428</xdr:colOff>
      <xdr:row>37</xdr:row>
      <xdr:rowOff>235858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1D3FAB1-C511-B83D-013E-DF6AA7BA64B7}"/>
            </a:ext>
          </a:extLst>
        </xdr:cNvPr>
        <xdr:cNvSpPr txBox="1"/>
      </xdr:nvSpPr>
      <xdr:spPr>
        <a:xfrm>
          <a:off x="9434285" y="2467429"/>
          <a:ext cx="81642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Sí</a:t>
          </a:r>
        </a:p>
      </xdr:txBody>
    </xdr:sp>
    <xdr:clientData/>
  </xdr:twoCellAnchor>
  <xdr:twoCellAnchor>
    <xdr:from>
      <xdr:col>5</xdr:col>
      <xdr:colOff>170542</xdr:colOff>
      <xdr:row>40</xdr:row>
      <xdr:rowOff>25402</xdr:rowOff>
    </xdr:from>
    <xdr:to>
      <xdr:col>5</xdr:col>
      <xdr:colOff>798286</xdr:colOff>
      <xdr:row>41</xdr:row>
      <xdr:rowOff>217715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0BDF56C-A88A-E74E-BF40-54567A209B8F}"/>
            </a:ext>
          </a:extLst>
        </xdr:cNvPr>
        <xdr:cNvSpPr txBox="1"/>
      </xdr:nvSpPr>
      <xdr:spPr>
        <a:xfrm>
          <a:off x="3762828" y="3526973"/>
          <a:ext cx="627744" cy="446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Sí</a:t>
          </a:r>
        </a:p>
      </xdr:txBody>
    </xdr:sp>
    <xdr:clientData/>
  </xdr:twoCellAnchor>
  <xdr:twoCellAnchor>
    <xdr:from>
      <xdr:col>13</xdr:col>
      <xdr:colOff>43543</xdr:colOff>
      <xdr:row>35</xdr:row>
      <xdr:rowOff>243115</xdr:rowOff>
    </xdr:from>
    <xdr:to>
      <xdr:col>14</xdr:col>
      <xdr:colOff>25400</xdr:colOff>
      <xdr:row>37</xdr:row>
      <xdr:rowOff>243115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5F370F8-3AD3-914D-9327-ADC9E27CD5C2}"/>
            </a:ext>
          </a:extLst>
        </xdr:cNvPr>
        <xdr:cNvSpPr txBox="1"/>
      </xdr:nvSpPr>
      <xdr:spPr>
        <a:xfrm>
          <a:off x="10312400" y="2474686"/>
          <a:ext cx="81642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No</a:t>
          </a:r>
        </a:p>
      </xdr:txBody>
    </xdr:sp>
    <xdr:clientData/>
  </xdr:twoCellAnchor>
  <xdr:twoCellAnchor>
    <xdr:from>
      <xdr:col>22</xdr:col>
      <xdr:colOff>50800</xdr:colOff>
      <xdr:row>39</xdr:row>
      <xdr:rowOff>214086</xdr:rowOff>
    </xdr:from>
    <xdr:to>
      <xdr:col>23</xdr:col>
      <xdr:colOff>32657</xdr:colOff>
      <xdr:row>41</xdr:row>
      <xdr:rowOff>214086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6404373B-29CA-F64B-9FC6-773644D7EF31}"/>
            </a:ext>
          </a:extLst>
        </xdr:cNvPr>
        <xdr:cNvSpPr txBox="1"/>
      </xdr:nvSpPr>
      <xdr:spPr>
        <a:xfrm>
          <a:off x="16161657" y="3461657"/>
          <a:ext cx="81642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No</a:t>
          </a:r>
        </a:p>
      </xdr:txBody>
    </xdr:sp>
    <xdr:clientData/>
  </xdr:twoCellAnchor>
  <xdr:twoCellAnchor>
    <xdr:from>
      <xdr:col>21</xdr:col>
      <xdr:colOff>7256</xdr:colOff>
      <xdr:row>39</xdr:row>
      <xdr:rowOff>224972</xdr:rowOff>
    </xdr:from>
    <xdr:to>
      <xdr:col>21</xdr:col>
      <xdr:colOff>823685</xdr:colOff>
      <xdr:row>41</xdr:row>
      <xdr:rowOff>224972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83DCE394-40A5-644E-ACCD-34063E804392}"/>
            </a:ext>
          </a:extLst>
        </xdr:cNvPr>
        <xdr:cNvSpPr txBox="1"/>
      </xdr:nvSpPr>
      <xdr:spPr>
        <a:xfrm>
          <a:off x="15283542" y="3472543"/>
          <a:ext cx="81642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Sí</a:t>
          </a:r>
        </a:p>
      </xdr:txBody>
    </xdr:sp>
    <xdr:clientData/>
  </xdr:twoCellAnchor>
  <xdr:twoCellAnchor>
    <xdr:from>
      <xdr:col>13</xdr:col>
      <xdr:colOff>682772</xdr:colOff>
      <xdr:row>43</xdr:row>
      <xdr:rowOff>214087</xdr:rowOff>
    </xdr:from>
    <xdr:to>
      <xdr:col>16</xdr:col>
      <xdr:colOff>3772</xdr:colOff>
      <xdr:row>45</xdr:row>
      <xdr:rowOff>214087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CF4D9223-0FBC-C649-A20D-6E7C4E973D42}"/>
            </a:ext>
          </a:extLst>
        </xdr:cNvPr>
        <xdr:cNvSpPr txBox="1"/>
      </xdr:nvSpPr>
      <xdr:spPr>
        <a:xfrm>
          <a:off x="10017272" y="8426754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Physique</a:t>
          </a:r>
        </a:p>
      </xdr:txBody>
    </xdr:sp>
    <xdr:clientData/>
  </xdr:twoCellAnchor>
  <xdr:twoCellAnchor>
    <xdr:from>
      <xdr:col>16</xdr:col>
      <xdr:colOff>39912</xdr:colOff>
      <xdr:row>43</xdr:row>
      <xdr:rowOff>221344</xdr:rowOff>
    </xdr:from>
    <xdr:to>
      <xdr:col>16</xdr:col>
      <xdr:colOff>780142</xdr:colOff>
      <xdr:row>45</xdr:row>
      <xdr:rowOff>221344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8FBBD0AB-7CE2-AB4B-8716-99E2ABE78208}"/>
            </a:ext>
          </a:extLst>
        </xdr:cNvPr>
        <xdr:cNvSpPr txBox="1"/>
      </xdr:nvSpPr>
      <xdr:spPr>
        <a:xfrm>
          <a:off x="11143341" y="4484915"/>
          <a:ext cx="74023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Sport</a:t>
          </a:r>
        </a:p>
      </xdr:txBody>
    </xdr:sp>
    <xdr:clientData/>
  </xdr:twoCellAnchor>
  <xdr:twoCellAnchor>
    <xdr:from>
      <xdr:col>6</xdr:col>
      <xdr:colOff>50799</xdr:colOff>
      <xdr:row>40</xdr:row>
      <xdr:rowOff>32659</xdr:rowOff>
    </xdr:from>
    <xdr:to>
      <xdr:col>6</xdr:col>
      <xdr:colOff>678543</xdr:colOff>
      <xdr:row>41</xdr:row>
      <xdr:rowOff>224972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B0432E6-FAFF-7F46-9E10-512C90101329}"/>
            </a:ext>
          </a:extLst>
        </xdr:cNvPr>
        <xdr:cNvSpPr txBox="1"/>
      </xdr:nvSpPr>
      <xdr:spPr>
        <a:xfrm>
          <a:off x="4477656" y="3534230"/>
          <a:ext cx="627744" cy="446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No</a:t>
          </a:r>
        </a:p>
      </xdr:txBody>
    </xdr:sp>
    <xdr:clientData/>
  </xdr:twoCellAnchor>
  <xdr:twoCellAnchor>
    <xdr:from>
      <xdr:col>2</xdr:col>
      <xdr:colOff>656769</xdr:colOff>
      <xdr:row>47</xdr:row>
      <xdr:rowOff>188084</xdr:rowOff>
    </xdr:from>
    <xdr:to>
      <xdr:col>3</xdr:col>
      <xdr:colOff>803269</xdr:colOff>
      <xdr:row>49</xdr:row>
      <xdr:rowOff>188084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4C492800-57F1-3743-9D59-8EBE51ECB3E7}"/>
            </a:ext>
          </a:extLst>
        </xdr:cNvPr>
        <xdr:cNvSpPr txBox="1"/>
      </xdr:nvSpPr>
      <xdr:spPr>
        <a:xfrm>
          <a:off x="1736269" y="9416751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Physique</a:t>
          </a:r>
        </a:p>
      </xdr:txBody>
    </xdr:sp>
    <xdr:clientData/>
  </xdr:twoCellAnchor>
  <xdr:twoCellAnchor>
    <xdr:from>
      <xdr:col>4</xdr:col>
      <xdr:colOff>29025</xdr:colOff>
      <xdr:row>47</xdr:row>
      <xdr:rowOff>195340</xdr:rowOff>
    </xdr:from>
    <xdr:to>
      <xdr:col>4</xdr:col>
      <xdr:colOff>769255</xdr:colOff>
      <xdr:row>49</xdr:row>
      <xdr:rowOff>195340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8F3341C-1464-AC46-AC0F-B3DF0740EAF8}"/>
            </a:ext>
          </a:extLst>
        </xdr:cNvPr>
        <xdr:cNvSpPr txBox="1"/>
      </xdr:nvSpPr>
      <xdr:spPr>
        <a:xfrm>
          <a:off x="2759525" y="9424007"/>
          <a:ext cx="74023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Sport</a:t>
          </a:r>
        </a:p>
      </xdr:txBody>
    </xdr:sp>
    <xdr:clientData/>
  </xdr:twoCellAnchor>
  <xdr:twoCellAnchor>
    <xdr:from>
      <xdr:col>12</xdr:col>
      <xdr:colOff>738635</xdr:colOff>
      <xdr:row>32</xdr:row>
      <xdr:rowOff>55856</xdr:rowOff>
    </xdr:from>
    <xdr:to>
      <xdr:col>13</xdr:col>
      <xdr:colOff>86079</xdr:colOff>
      <xdr:row>32</xdr:row>
      <xdr:rowOff>235856</xdr:rowOff>
    </xdr:to>
    <xdr:sp macro="" textlink="">
      <xdr:nvSpPr>
        <xdr:cNvPr id="16" name="Triángulo 15">
          <a:extLst>
            <a:ext uri="{FF2B5EF4-FFF2-40B4-BE49-F238E27FC236}">
              <a16:creationId xmlns:a16="http://schemas.microsoft.com/office/drawing/2014/main" id="{F8A04D4C-E924-EB5E-6E58-6111D0F8F2E3}"/>
            </a:ext>
          </a:extLst>
        </xdr:cNvPr>
        <xdr:cNvSpPr>
          <a:spLocks noChangeAspect="1"/>
        </xdr:cNvSpPr>
      </xdr:nvSpPr>
      <xdr:spPr>
        <a:xfrm rot="10800000">
          <a:off x="10073135" y="5847056"/>
          <a:ext cx="172944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7</xdr:col>
      <xdr:colOff>735813</xdr:colOff>
      <xdr:row>59</xdr:row>
      <xdr:rowOff>67145</xdr:rowOff>
    </xdr:from>
    <xdr:to>
      <xdr:col>8</xdr:col>
      <xdr:colOff>83257</xdr:colOff>
      <xdr:row>59</xdr:row>
      <xdr:rowOff>247145</xdr:rowOff>
    </xdr:to>
    <xdr:sp macro="" textlink="">
      <xdr:nvSpPr>
        <xdr:cNvPr id="17" name="Triángulo 16">
          <a:extLst>
            <a:ext uri="{FF2B5EF4-FFF2-40B4-BE49-F238E27FC236}">
              <a16:creationId xmlns:a16="http://schemas.microsoft.com/office/drawing/2014/main" id="{C47937F5-9647-6E4F-B1DC-79DD9B6C9D93}"/>
            </a:ext>
          </a:extLst>
        </xdr:cNvPr>
        <xdr:cNvSpPr>
          <a:spLocks noChangeAspect="1"/>
        </xdr:cNvSpPr>
      </xdr:nvSpPr>
      <xdr:spPr>
        <a:xfrm rot="10800000">
          <a:off x="5942813" y="11763845"/>
          <a:ext cx="172944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7</xdr:col>
      <xdr:colOff>11913</xdr:colOff>
      <xdr:row>37</xdr:row>
      <xdr:rowOff>164512</xdr:rowOff>
    </xdr:from>
    <xdr:to>
      <xdr:col>7</xdr:col>
      <xdr:colOff>191913</xdr:colOff>
      <xdr:row>38</xdr:row>
      <xdr:rowOff>90512</xdr:rowOff>
    </xdr:to>
    <xdr:sp macro="" textlink="">
      <xdr:nvSpPr>
        <xdr:cNvPr id="18" name="Triángulo 17">
          <a:extLst>
            <a:ext uri="{FF2B5EF4-FFF2-40B4-BE49-F238E27FC236}">
              <a16:creationId xmlns:a16="http://schemas.microsoft.com/office/drawing/2014/main" id="{E6C1DAEF-8DE8-A84C-8C43-307C16CEA063}"/>
            </a:ext>
          </a:extLst>
        </xdr:cNvPr>
        <xdr:cNvSpPr>
          <a:spLocks noChangeAspect="1"/>
        </xdr:cNvSpPr>
      </xdr:nvSpPr>
      <xdr:spPr>
        <a:xfrm rot="16200000">
          <a:off x="5218913" y="7225712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5</xdr:col>
      <xdr:colOff>23202</xdr:colOff>
      <xdr:row>41</xdr:row>
      <xdr:rowOff>161690</xdr:rowOff>
    </xdr:from>
    <xdr:to>
      <xdr:col>5</xdr:col>
      <xdr:colOff>203202</xdr:colOff>
      <xdr:row>42</xdr:row>
      <xdr:rowOff>87690</xdr:rowOff>
    </xdr:to>
    <xdr:sp macro="" textlink="">
      <xdr:nvSpPr>
        <xdr:cNvPr id="19" name="Triángulo 18">
          <a:extLst>
            <a:ext uri="{FF2B5EF4-FFF2-40B4-BE49-F238E27FC236}">
              <a16:creationId xmlns:a16="http://schemas.microsoft.com/office/drawing/2014/main" id="{8B960184-35F5-F544-A537-2CE927FF2E33}"/>
            </a:ext>
          </a:extLst>
        </xdr:cNvPr>
        <xdr:cNvSpPr>
          <a:spLocks noChangeAspect="1"/>
        </xdr:cNvSpPr>
      </xdr:nvSpPr>
      <xdr:spPr>
        <a:xfrm rot="16200000">
          <a:off x="3579202" y="8238890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</xdr:col>
      <xdr:colOff>824713</xdr:colOff>
      <xdr:row>50</xdr:row>
      <xdr:rowOff>158868</xdr:rowOff>
    </xdr:from>
    <xdr:to>
      <xdr:col>3</xdr:col>
      <xdr:colOff>172158</xdr:colOff>
      <xdr:row>51</xdr:row>
      <xdr:rowOff>84868</xdr:rowOff>
    </xdr:to>
    <xdr:sp macro="" textlink="">
      <xdr:nvSpPr>
        <xdr:cNvPr id="20" name="Triángulo 19">
          <a:extLst>
            <a:ext uri="{FF2B5EF4-FFF2-40B4-BE49-F238E27FC236}">
              <a16:creationId xmlns:a16="http://schemas.microsoft.com/office/drawing/2014/main" id="{3D0B70C3-FC23-C142-AA06-B43EE1C1DBE0}"/>
            </a:ext>
          </a:extLst>
        </xdr:cNvPr>
        <xdr:cNvSpPr>
          <a:spLocks noChangeAspect="1"/>
        </xdr:cNvSpPr>
      </xdr:nvSpPr>
      <xdr:spPr>
        <a:xfrm rot="16200000">
          <a:off x="1900686" y="11097095"/>
          <a:ext cx="180000" cy="17294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18</xdr:col>
      <xdr:colOff>20380</xdr:colOff>
      <xdr:row>50</xdr:row>
      <xdr:rowOff>158868</xdr:rowOff>
    </xdr:from>
    <xdr:to>
      <xdr:col>18</xdr:col>
      <xdr:colOff>200380</xdr:colOff>
      <xdr:row>51</xdr:row>
      <xdr:rowOff>84868</xdr:rowOff>
    </xdr:to>
    <xdr:sp macro="" textlink="">
      <xdr:nvSpPr>
        <xdr:cNvPr id="21" name="Triángulo 20">
          <a:extLst>
            <a:ext uri="{FF2B5EF4-FFF2-40B4-BE49-F238E27FC236}">
              <a16:creationId xmlns:a16="http://schemas.microsoft.com/office/drawing/2014/main" id="{4D45EA08-8514-4949-8413-BA6EEDBDA90E}"/>
            </a:ext>
          </a:extLst>
        </xdr:cNvPr>
        <xdr:cNvSpPr>
          <a:spLocks noChangeAspect="1"/>
        </xdr:cNvSpPr>
      </xdr:nvSpPr>
      <xdr:spPr>
        <a:xfrm rot="16200000">
          <a:off x="13482380" y="10522068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20</xdr:col>
      <xdr:colOff>635624</xdr:colOff>
      <xdr:row>37</xdr:row>
      <xdr:rowOff>165923</xdr:rowOff>
    </xdr:from>
    <xdr:to>
      <xdr:col>20</xdr:col>
      <xdr:colOff>815624</xdr:colOff>
      <xdr:row>38</xdr:row>
      <xdr:rowOff>91923</xdr:rowOff>
    </xdr:to>
    <xdr:sp macro="" textlink="">
      <xdr:nvSpPr>
        <xdr:cNvPr id="23" name="Triángulo 22">
          <a:extLst>
            <a:ext uri="{FF2B5EF4-FFF2-40B4-BE49-F238E27FC236}">
              <a16:creationId xmlns:a16="http://schemas.microsoft.com/office/drawing/2014/main" id="{B03CB03B-D57C-4A49-9ECA-E04B9A9B863F}"/>
            </a:ext>
          </a:extLst>
        </xdr:cNvPr>
        <xdr:cNvSpPr>
          <a:spLocks noChangeAspect="1"/>
        </xdr:cNvSpPr>
      </xdr:nvSpPr>
      <xdr:spPr>
        <a:xfrm rot="5400000">
          <a:off x="15043068" y="2903479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17</xdr:col>
      <xdr:colOff>636329</xdr:colOff>
      <xdr:row>45</xdr:row>
      <xdr:rowOff>163101</xdr:rowOff>
    </xdr:from>
    <xdr:to>
      <xdr:col>17</xdr:col>
      <xdr:colOff>816329</xdr:colOff>
      <xdr:row>46</xdr:row>
      <xdr:rowOff>89101</xdr:rowOff>
    </xdr:to>
    <xdr:sp macro="" textlink="">
      <xdr:nvSpPr>
        <xdr:cNvPr id="24" name="Triángulo 23">
          <a:extLst>
            <a:ext uri="{FF2B5EF4-FFF2-40B4-BE49-F238E27FC236}">
              <a16:creationId xmlns:a16="http://schemas.microsoft.com/office/drawing/2014/main" id="{910669AE-8E93-5A48-83D1-2A51560C2821}"/>
            </a:ext>
          </a:extLst>
        </xdr:cNvPr>
        <xdr:cNvSpPr>
          <a:spLocks noChangeAspect="1"/>
        </xdr:cNvSpPr>
      </xdr:nvSpPr>
      <xdr:spPr>
        <a:xfrm rot="5400000">
          <a:off x="13272829" y="8878476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19</xdr:col>
      <xdr:colOff>644091</xdr:colOff>
      <xdr:row>50</xdr:row>
      <xdr:rowOff>174390</xdr:rowOff>
    </xdr:from>
    <xdr:to>
      <xdr:col>19</xdr:col>
      <xdr:colOff>824091</xdr:colOff>
      <xdr:row>51</xdr:row>
      <xdr:rowOff>100390</xdr:rowOff>
    </xdr:to>
    <xdr:sp macro="" textlink="">
      <xdr:nvSpPr>
        <xdr:cNvPr id="25" name="Triángulo 24">
          <a:extLst>
            <a:ext uri="{FF2B5EF4-FFF2-40B4-BE49-F238E27FC236}">
              <a16:creationId xmlns:a16="http://schemas.microsoft.com/office/drawing/2014/main" id="{619DFE17-C971-1642-98F6-374158D9215A}"/>
            </a:ext>
          </a:extLst>
        </xdr:cNvPr>
        <xdr:cNvSpPr>
          <a:spLocks noChangeAspect="1"/>
        </xdr:cNvSpPr>
      </xdr:nvSpPr>
      <xdr:spPr>
        <a:xfrm rot="5400000">
          <a:off x="15051535" y="6213946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4</xdr:col>
      <xdr:colOff>655379</xdr:colOff>
      <xdr:row>50</xdr:row>
      <xdr:rowOff>158868</xdr:rowOff>
    </xdr:from>
    <xdr:to>
      <xdr:col>5</xdr:col>
      <xdr:colOff>2824</xdr:colOff>
      <xdr:row>51</xdr:row>
      <xdr:rowOff>84868</xdr:rowOff>
    </xdr:to>
    <xdr:sp macro="" textlink="">
      <xdr:nvSpPr>
        <xdr:cNvPr id="26" name="Triángulo 25">
          <a:extLst>
            <a:ext uri="{FF2B5EF4-FFF2-40B4-BE49-F238E27FC236}">
              <a16:creationId xmlns:a16="http://schemas.microsoft.com/office/drawing/2014/main" id="{4D78A493-D2D1-DA48-AADD-2EEE4D7D9759}"/>
            </a:ext>
          </a:extLst>
        </xdr:cNvPr>
        <xdr:cNvSpPr>
          <a:spLocks noChangeAspect="1"/>
        </xdr:cNvSpPr>
      </xdr:nvSpPr>
      <xdr:spPr>
        <a:xfrm rot="5400000">
          <a:off x="3382352" y="11097095"/>
          <a:ext cx="180000" cy="17294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26</xdr:col>
      <xdr:colOff>17558</xdr:colOff>
      <xdr:row>50</xdr:row>
      <xdr:rowOff>168746</xdr:rowOff>
    </xdr:from>
    <xdr:to>
      <xdr:col>26</xdr:col>
      <xdr:colOff>197558</xdr:colOff>
      <xdr:row>51</xdr:row>
      <xdr:rowOff>94746</xdr:rowOff>
    </xdr:to>
    <xdr:sp macro="" textlink="">
      <xdr:nvSpPr>
        <xdr:cNvPr id="27" name="Triángulo 26">
          <a:extLst>
            <a:ext uri="{FF2B5EF4-FFF2-40B4-BE49-F238E27FC236}">
              <a16:creationId xmlns:a16="http://schemas.microsoft.com/office/drawing/2014/main" id="{E84D2A27-593B-F441-8CA2-A4FFECA44A5C}"/>
            </a:ext>
          </a:extLst>
        </xdr:cNvPr>
        <xdr:cNvSpPr>
          <a:spLocks noChangeAspect="1"/>
        </xdr:cNvSpPr>
      </xdr:nvSpPr>
      <xdr:spPr>
        <a:xfrm rot="16200000">
          <a:off x="19420336" y="6208302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27</xdr:col>
      <xdr:colOff>641269</xdr:colOff>
      <xdr:row>50</xdr:row>
      <xdr:rowOff>150401</xdr:rowOff>
    </xdr:from>
    <xdr:to>
      <xdr:col>27</xdr:col>
      <xdr:colOff>821269</xdr:colOff>
      <xdr:row>51</xdr:row>
      <xdr:rowOff>76401</xdr:rowOff>
    </xdr:to>
    <xdr:sp macro="" textlink="">
      <xdr:nvSpPr>
        <xdr:cNvPr id="28" name="Triángulo 27">
          <a:extLst>
            <a:ext uri="{FF2B5EF4-FFF2-40B4-BE49-F238E27FC236}">
              <a16:creationId xmlns:a16="http://schemas.microsoft.com/office/drawing/2014/main" id="{D34F4A11-B45E-6B44-90F1-7E6313EE0277}"/>
            </a:ext>
          </a:extLst>
        </xdr:cNvPr>
        <xdr:cNvSpPr>
          <a:spLocks noChangeAspect="1"/>
        </xdr:cNvSpPr>
      </xdr:nvSpPr>
      <xdr:spPr>
        <a:xfrm rot="5400000">
          <a:off x="20707269" y="10141068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17</xdr:col>
      <xdr:colOff>28847</xdr:colOff>
      <xdr:row>41</xdr:row>
      <xdr:rowOff>165924</xdr:rowOff>
    </xdr:from>
    <xdr:to>
      <xdr:col>17</xdr:col>
      <xdr:colOff>208847</xdr:colOff>
      <xdr:row>42</xdr:row>
      <xdr:rowOff>91924</xdr:rowOff>
    </xdr:to>
    <xdr:sp macro="" textlink="">
      <xdr:nvSpPr>
        <xdr:cNvPr id="29" name="Triángulo 28">
          <a:extLst>
            <a:ext uri="{FF2B5EF4-FFF2-40B4-BE49-F238E27FC236}">
              <a16:creationId xmlns:a16="http://schemas.microsoft.com/office/drawing/2014/main" id="{BAEA54B5-524F-C349-8A1C-35DDB47271CD}"/>
            </a:ext>
          </a:extLst>
        </xdr:cNvPr>
        <xdr:cNvSpPr>
          <a:spLocks noChangeAspect="1"/>
        </xdr:cNvSpPr>
      </xdr:nvSpPr>
      <xdr:spPr>
        <a:xfrm rot="16200000">
          <a:off x="11938625" y="3919480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26</xdr:col>
      <xdr:colOff>735812</xdr:colOff>
      <xdr:row>44</xdr:row>
      <xdr:rowOff>67145</xdr:rowOff>
    </xdr:from>
    <xdr:to>
      <xdr:col>27</xdr:col>
      <xdr:colOff>83257</xdr:colOff>
      <xdr:row>44</xdr:row>
      <xdr:rowOff>247145</xdr:rowOff>
    </xdr:to>
    <xdr:sp macro="" textlink="">
      <xdr:nvSpPr>
        <xdr:cNvPr id="30" name="Triángulo 29">
          <a:extLst>
            <a:ext uri="{FF2B5EF4-FFF2-40B4-BE49-F238E27FC236}">
              <a16:creationId xmlns:a16="http://schemas.microsoft.com/office/drawing/2014/main" id="{2102046B-AE01-9A45-83E8-3E79A225E4D3}"/>
            </a:ext>
          </a:extLst>
        </xdr:cNvPr>
        <xdr:cNvSpPr>
          <a:spLocks noChangeAspect="1"/>
        </xdr:cNvSpPr>
      </xdr:nvSpPr>
      <xdr:spPr>
        <a:xfrm rot="10800000">
          <a:off x="19976312" y="8906345"/>
          <a:ext cx="172945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11</xdr:col>
      <xdr:colOff>20380</xdr:colOff>
      <xdr:row>50</xdr:row>
      <xdr:rowOff>158868</xdr:rowOff>
    </xdr:from>
    <xdr:to>
      <xdr:col>11</xdr:col>
      <xdr:colOff>200380</xdr:colOff>
      <xdr:row>51</xdr:row>
      <xdr:rowOff>84868</xdr:rowOff>
    </xdr:to>
    <xdr:sp macro="" textlink="">
      <xdr:nvSpPr>
        <xdr:cNvPr id="32" name="Triángulo 31">
          <a:extLst>
            <a:ext uri="{FF2B5EF4-FFF2-40B4-BE49-F238E27FC236}">
              <a16:creationId xmlns:a16="http://schemas.microsoft.com/office/drawing/2014/main" id="{F975D7F5-B6B1-A94B-9CDE-9133B8974946}"/>
            </a:ext>
          </a:extLst>
        </xdr:cNvPr>
        <xdr:cNvSpPr>
          <a:spLocks noChangeAspect="1"/>
        </xdr:cNvSpPr>
      </xdr:nvSpPr>
      <xdr:spPr>
        <a:xfrm rot="16200000">
          <a:off x="13482380" y="10149535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12</xdr:col>
      <xdr:colOff>644091</xdr:colOff>
      <xdr:row>50</xdr:row>
      <xdr:rowOff>174390</xdr:rowOff>
    </xdr:from>
    <xdr:to>
      <xdr:col>12</xdr:col>
      <xdr:colOff>824091</xdr:colOff>
      <xdr:row>51</xdr:row>
      <xdr:rowOff>100390</xdr:rowOff>
    </xdr:to>
    <xdr:sp macro="" textlink="">
      <xdr:nvSpPr>
        <xdr:cNvPr id="33" name="Triángulo 32">
          <a:extLst>
            <a:ext uri="{FF2B5EF4-FFF2-40B4-BE49-F238E27FC236}">
              <a16:creationId xmlns:a16="http://schemas.microsoft.com/office/drawing/2014/main" id="{D1F6380D-707E-8A48-8A80-808A2628C760}"/>
            </a:ext>
          </a:extLst>
        </xdr:cNvPr>
        <xdr:cNvSpPr>
          <a:spLocks noChangeAspect="1"/>
        </xdr:cNvSpPr>
      </xdr:nvSpPr>
      <xdr:spPr>
        <a:xfrm rot="5400000">
          <a:off x="14931591" y="10165057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13</xdr:col>
      <xdr:colOff>33080</xdr:colOff>
      <xdr:row>45</xdr:row>
      <xdr:rowOff>157810</xdr:rowOff>
    </xdr:from>
    <xdr:to>
      <xdr:col>13</xdr:col>
      <xdr:colOff>213080</xdr:colOff>
      <xdr:row>46</xdr:row>
      <xdr:rowOff>83810</xdr:rowOff>
    </xdr:to>
    <xdr:sp macro="" textlink="">
      <xdr:nvSpPr>
        <xdr:cNvPr id="34" name="Triángulo 33">
          <a:extLst>
            <a:ext uri="{FF2B5EF4-FFF2-40B4-BE49-F238E27FC236}">
              <a16:creationId xmlns:a16="http://schemas.microsoft.com/office/drawing/2014/main" id="{92ED5652-22ED-7746-836B-E3E397606776}"/>
            </a:ext>
          </a:extLst>
        </xdr:cNvPr>
        <xdr:cNvSpPr>
          <a:spLocks noChangeAspect="1"/>
        </xdr:cNvSpPr>
      </xdr:nvSpPr>
      <xdr:spPr>
        <a:xfrm rot="16200000">
          <a:off x="10193080" y="8873185"/>
          <a:ext cx="180000" cy="180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25</xdr:col>
      <xdr:colOff>665838</xdr:colOff>
      <xdr:row>47</xdr:row>
      <xdr:rowOff>239487</xdr:rowOff>
    </xdr:from>
    <xdr:to>
      <xdr:col>26</xdr:col>
      <xdr:colOff>812338</xdr:colOff>
      <xdr:row>49</xdr:row>
      <xdr:rowOff>239487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3A3A1AF9-F9D6-5B49-904D-93C8265E3B74}"/>
            </a:ext>
          </a:extLst>
        </xdr:cNvPr>
        <xdr:cNvSpPr txBox="1"/>
      </xdr:nvSpPr>
      <xdr:spPr>
        <a:xfrm>
          <a:off x="19080838" y="9468154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Hombre</a:t>
          </a:r>
        </a:p>
      </xdr:txBody>
    </xdr:sp>
    <xdr:clientData/>
  </xdr:twoCellAnchor>
  <xdr:twoCellAnchor>
    <xdr:from>
      <xdr:col>27</xdr:col>
      <xdr:colOff>35071</xdr:colOff>
      <xdr:row>47</xdr:row>
      <xdr:rowOff>222554</xdr:rowOff>
    </xdr:from>
    <xdr:to>
      <xdr:col>28</xdr:col>
      <xdr:colOff>181571</xdr:colOff>
      <xdr:row>49</xdr:row>
      <xdr:rowOff>222554</xdr:rowOff>
    </xdr:to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AF99FB2B-BD12-324F-923D-6DE10FE9EB65}"/>
            </a:ext>
          </a:extLst>
        </xdr:cNvPr>
        <xdr:cNvSpPr txBox="1"/>
      </xdr:nvSpPr>
      <xdr:spPr>
        <a:xfrm>
          <a:off x="20101071" y="9451221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Mujer</a:t>
          </a:r>
        </a:p>
      </xdr:txBody>
    </xdr:sp>
    <xdr:clientData/>
  </xdr:twoCellAnchor>
  <xdr:twoCellAnchor>
    <xdr:from>
      <xdr:col>19</xdr:col>
      <xdr:colOff>102804</xdr:colOff>
      <xdr:row>47</xdr:row>
      <xdr:rowOff>226787</xdr:rowOff>
    </xdr:from>
    <xdr:to>
      <xdr:col>20</xdr:col>
      <xdr:colOff>249304</xdr:colOff>
      <xdr:row>49</xdr:row>
      <xdr:rowOff>226787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BDCB04EC-3C9C-3143-9D39-F7DB9F32F336}"/>
            </a:ext>
          </a:extLst>
        </xdr:cNvPr>
        <xdr:cNvSpPr txBox="1"/>
      </xdr:nvSpPr>
      <xdr:spPr>
        <a:xfrm>
          <a:off x="13564804" y="9455454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Mujer</a:t>
          </a:r>
        </a:p>
      </xdr:txBody>
    </xdr:sp>
    <xdr:clientData/>
  </xdr:twoCellAnchor>
  <xdr:twoCellAnchor>
    <xdr:from>
      <xdr:col>17</xdr:col>
      <xdr:colOff>585405</xdr:colOff>
      <xdr:row>47</xdr:row>
      <xdr:rowOff>222553</xdr:rowOff>
    </xdr:from>
    <xdr:to>
      <xdr:col>18</xdr:col>
      <xdr:colOff>731905</xdr:colOff>
      <xdr:row>49</xdr:row>
      <xdr:rowOff>222553</xdr:rowOff>
    </xdr:to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3A45243C-4B26-3A4C-A3B7-C69605F05831}"/>
            </a:ext>
          </a:extLst>
        </xdr:cNvPr>
        <xdr:cNvSpPr txBox="1"/>
      </xdr:nvSpPr>
      <xdr:spPr>
        <a:xfrm>
          <a:off x="12396405" y="9451220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Hombre</a:t>
          </a:r>
        </a:p>
      </xdr:txBody>
    </xdr:sp>
    <xdr:clientData/>
  </xdr:twoCellAnchor>
  <xdr:twoCellAnchor>
    <xdr:from>
      <xdr:col>12</xdr:col>
      <xdr:colOff>107039</xdr:colOff>
      <xdr:row>47</xdr:row>
      <xdr:rowOff>231020</xdr:rowOff>
    </xdr:from>
    <xdr:to>
      <xdr:col>13</xdr:col>
      <xdr:colOff>253539</xdr:colOff>
      <xdr:row>49</xdr:row>
      <xdr:rowOff>231020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334DA87C-E584-824C-8488-84CD1D22F283}"/>
            </a:ext>
          </a:extLst>
        </xdr:cNvPr>
        <xdr:cNvSpPr txBox="1"/>
      </xdr:nvSpPr>
      <xdr:spPr>
        <a:xfrm>
          <a:off x="7790539" y="9459687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Mujer</a:t>
          </a:r>
        </a:p>
      </xdr:txBody>
    </xdr:sp>
    <xdr:clientData/>
  </xdr:twoCellAnchor>
  <xdr:twoCellAnchor>
    <xdr:from>
      <xdr:col>10</xdr:col>
      <xdr:colOff>568466</xdr:colOff>
      <xdr:row>47</xdr:row>
      <xdr:rowOff>226786</xdr:rowOff>
    </xdr:from>
    <xdr:to>
      <xdr:col>11</xdr:col>
      <xdr:colOff>714966</xdr:colOff>
      <xdr:row>49</xdr:row>
      <xdr:rowOff>226786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63C86B36-5177-174D-9DAA-6D94AA237D06}"/>
            </a:ext>
          </a:extLst>
        </xdr:cNvPr>
        <xdr:cNvSpPr txBox="1"/>
      </xdr:nvSpPr>
      <xdr:spPr>
        <a:xfrm>
          <a:off x="9077466" y="9201453"/>
          <a:ext cx="972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/>
            <a:t>Hombre</a:t>
          </a:r>
        </a:p>
      </xdr:txBody>
    </xdr:sp>
    <xdr:clientData/>
  </xdr:twoCellAnchor>
  <xdr:oneCellAnchor>
    <xdr:from>
      <xdr:col>1</xdr:col>
      <xdr:colOff>0</xdr:colOff>
      <xdr:row>1</xdr:row>
      <xdr:rowOff>2268</xdr:rowOff>
    </xdr:from>
    <xdr:ext cx="4807858" cy="1576650"/>
    <xdr:pic>
      <xdr:nvPicPr>
        <xdr:cNvPr id="45" name="Imagen 44">
          <a:extLst>
            <a:ext uri="{FF2B5EF4-FFF2-40B4-BE49-F238E27FC236}">
              <a16:creationId xmlns:a16="http://schemas.microsoft.com/office/drawing/2014/main" id="{2B3AE125-9832-5744-B847-E5534ED27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08643"/>
          <a:ext cx="4807858" cy="1576650"/>
        </a:xfrm>
        <a:prstGeom prst="rect">
          <a:avLst/>
        </a:prstGeom>
      </xdr:spPr>
    </xdr:pic>
    <xdr:clientData/>
  </xdr:oneCellAnchor>
  <xdr:twoCellAnchor>
    <xdr:from>
      <xdr:col>6</xdr:col>
      <xdr:colOff>775608</xdr:colOff>
      <xdr:row>1</xdr:row>
      <xdr:rowOff>142875</xdr:rowOff>
    </xdr:from>
    <xdr:to>
      <xdr:col>6</xdr:col>
      <xdr:colOff>811608</xdr:colOff>
      <xdr:row>7</xdr:row>
      <xdr:rowOff>200625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53FA9B24-4391-1241-8C68-E0710EDBA301}"/>
            </a:ext>
          </a:extLst>
        </xdr:cNvPr>
        <xdr:cNvSpPr/>
      </xdr:nvSpPr>
      <xdr:spPr>
        <a:xfrm>
          <a:off x="5157108" y="349250"/>
          <a:ext cx="36000" cy="1296000"/>
        </a:xfrm>
        <a:prstGeom prst="rect">
          <a:avLst/>
        </a:prstGeom>
        <a:solidFill>
          <a:srgbClr val="388D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7</xdr:col>
      <xdr:colOff>77108</xdr:colOff>
      <xdr:row>1</xdr:row>
      <xdr:rowOff>0</xdr:rowOff>
    </xdr:from>
    <xdr:to>
      <xdr:col>34</xdr:col>
      <xdr:colOff>331108</xdr:colOff>
      <xdr:row>8</xdr:row>
      <xdr:rowOff>80950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7CCCB27E-C924-8947-894B-A86404616555}"/>
            </a:ext>
          </a:extLst>
        </xdr:cNvPr>
        <xdr:cNvSpPr txBox="1"/>
      </xdr:nvSpPr>
      <xdr:spPr>
        <a:xfrm>
          <a:off x="5284108" y="206375"/>
          <a:ext cx="22923500" cy="157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2800">
              <a:solidFill>
                <a:srgbClr val="12A6BA"/>
              </a:solidFill>
              <a:latin typeface=""/>
            </a:rPr>
            <a:t>Grupo de Especialización</a:t>
          </a:r>
        </a:p>
        <a:p>
          <a:r>
            <a:rPr lang="es-ES_tradnl" sz="2400">
              <a:solidFill>
                <a:srgbClr val="94E11C"/>
              </a:solidFill>
              <a:latin typeface=""/>
            </a:rPr>
            <a:t>Nutrición</a:t>
          </a:r>
          <a:r>
            <a:rPr lang="es-ES_tradnl" sz="2400" baseline="0">
              <a:solidFill>
                <a:srgbClr val="94E11C"/>
              </a:solidFill>
              <a:latin typeface=""/>
            </a:rPr>
            <a:t> Deportiva</a:t>
          </a:r>
          <a:endParaRPr lang="es-ES_tradnl" sz="2400">
            <a:solidFill>
              <a:srgbClr val="94E11C"/>
            </a:solidFill>
            <a:latin typeface=""/>
          </a:endParaRPr>
        </a:p>
      </xdr:txBody>
    </xdr:sp>
    <xdr:clientData/>
  </xdr:twoCellAnchor>
  <xdr:twoCellAnchor>
    <xdr:from>
      <xdr:col>4</xdr:col>
      <xdr:colOff>655379</xdr:colOff>
      <xdr:row>50</xdr:row>
      <xdr:rowOff>158868</xdr:rowOff>
    </xdr:from>
    <xdr:to>
      <xdr:col>5</xdr:col>
      <xdr:colOff>2824</xdr:colOff>
      <xdr:row>51</xdr:row>
      <xdr:rowOff>84868</xdr:rowOff>
    </xdr:to>
    <xdr:sp macro="" textlink="">
      <xdr:nvSpPr>
        <xdr:cNvPr id="38" name="Triángulo 37">
          <a:extLst>
            <a:ext uri="{FF2B5EF4-FFF2-40B4-BE49-F238E27FC236}">
              <a16:creationId xmlns:a16="http://schemas.microsoft.com/office/drawing/2014/main" id="{D2AF4348-7EBC-404D-A502-AF2153759AF6}"/>
            </a:ext>
          </a:extLst>
        </xdr:cNvPr>
        <xdr:cNvSpPr>
          <a:spLocks noChangeAspect="1"/>
        </xdr:cNvSpPr>
      </xdr:nvSpPr>
      <xdr:spPr>
        <a:xfrm rot="5400000">
          <a:off x="3382352" y="12125795"/>
          <a:ext cx="180000" cy="17294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11547</xdr:colOff>
      <xdr:row>1</xdr:row>
      <xdr:rowOff>11547</xdr:rowOff>
    </xdr:from>
    <xdr:to>
      <xdr:col>4</xdr:col>
      <xdr:colOff>473365</xdr:colOff>
      <xdr:row>5</xdr:row>
      <xdr:rowOff>59452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8A4713-D347-9B70-E865-96153A156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47" y="219365"/>
          <a:ext cx="2724727" cy="879178"/>
        </a:xfrm>
        <a:prstGeom prst="rect">
          <a:avLst/>
        </a:prstGeom>
      </xdr:spPr>
    </xdr:pic>
    <xdr:clientData/>
  </xdr:twoCellAnchor>
  <xdr:twoCellAnchor>
    <xdr:from>
      <xdr:col>4</xdr:col>
      <xdr:colOff>611913</xdr:colOff>
      <xdr:row>1</xdr:row>
      <xdr:rowOff>11545</xdr:rowOff>
    </xdr:from>
    <xdr:to>
      <xdr:col>8</xdr:col>
      <xdr:colOff>323273</xdr:colOff>
      <xdr:row>5</xdr:row>
      <xdr:rowOff>58672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CBE2B9B-4B72-20C0-509A-2A5521EFD592}"/>
            </a:ext>
          </a:extLst>
        </xdr:cNvPr>
        <xdr:cNvSpPr txBox="1"/>
      </xdr:nvSpPr>
      <xdr:spPr>
        <a:xfrm>
          <a:off x="3382822" y="219363"/>
          <a:ext cx="4237178" cy="878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2800">
              <a:solidFill>
                <a:srgbClr val="12A6BA"/>
              </a:solidFill>
              <a:latin typeface=""/>
            </a:rPr>
            <a:t>Grupo de Especialización</a:t>
          </a:r>
        </a:p>
        <a:p>
          <a:r>
            <a:rPr lang="es-ES_tradnl" sz="2400">
              <a:solidFill>
                <a:srgbClr val="94E11C"/>
              </a:solidFill>
              <a:latin typeface=""/>
            </a:rPr>
            <a:t>Nutrición</a:t>
          </a:r>
          <a:r>
            <a:rPr lang="es-ES_tradnl" sz="2400" baseline="0">
              <a:solidFill>
                <a:srgbClr val="94E11C"/>
              </a:solidFill>
              <a:latin typeface=""/>
            </a:rPr>
            <a:t> Deportiva</a:t>
          </a:r>
          <a:endParaRPr lang="es-ES_tradnl" sz="2400">
            <a:solidFill>
              <a:srgbClr val="94E11C"/>
            </a:solidFill>
            <a:latin typeface=""/>
          </a:endParaRPr>
        </a:p>
      </xdr:txBody>
    </xdr:sp>
    <xdr:clientData/>
  </xdr:twoCellAnchor>
  <xdr:twoCellAnchor>
    <xdr:from>
      <xdr:col>4</xdr:col>
      <xdr:colOff>519545</xdr:colOff>
      <xdr:row>1</xdr:row>
      <xdr:rowOff>23090</xdr:rowOff>
    </xdr:from>
    <xdr:to>
      <xdr:col>4</xdr:col>
      <xdr:colOff>555545</xdr:colOff>
      <xdr:row>5</xdr:row>
      <xdr:rowOff>70217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2DB35D13-2634-C8D8-9DD7-3470B623B1B6}"/>
            </a:ext>
          </a:extLst>
        </xdr:cNvPr>
        <xdr:cNvSpPr/>
      </xdr:nvSpPr>
      <xdr:spPr>
        <a:xfrm>
          <a:off x="3290454" y="230908"/>
          <a:ext cx="36000" cy="878400"/>
        </a:xfrm>
        <a:prstGeom prst="rect">
          <a:avLst/>
        </a:prstGeom>
        <a:solidFill>
          <a:srgbClr val="388D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35D9-0A83-4443-8BBC-B7A5366F8F61}">
  <dimension ref="A1:AD1008"/>
  <sheetViews>
    <sheetView showGridLines="0" tabSelected="1" zoomScale="70" zoomScaleNormal="7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7" sqref="C17"/>
    </sheetView>
  </sheetViews>
  <sheetFormatPr baseColWidth="10" defaultColWidth="11.1640625" defaultRowHeight="15" customHeight="1" x14ac:dyDescent="0.2"/>
  <cols>
    <col min="1" max="1" width="3.33203125" customWidth="1"/>
    <col min="2" max="2" width="10.83203125" customWidth="1"/>
    <col min="3" max="3" width="30.83203125" customWidth="1"/>
    <col min="4" max="6" width="10.83203125" customWidth="1"/>
    <col min="7" max="7" width="12.83203125" customWidth="1"/>
    <col min="8" max="9" width="10.83203125" customWidth="1"/>
    <col min="10" max="28" width="14.33203125" customWidth="1"/>
    <col min="29" max="29" width="1" customWidth="1"/>
    <col min="30" max="30" width="14.33203125" customWidth="1"/>
    <col min="31" max="31" width="3.33203125" customWidth="1"/>
  </cols>
  <sheetData>
    <row r="1" spans="1:30" ht="19.5" customHeight="1" x14ac:dyDescent="0.25">
      <c r="A1" s="38"/>
      <c r="B1" s="38"/>
      <c r="C1" s="38"/>
      <c r="D1" s="38"/>
      <c r="E1" s="38"/>
      <c r="F1" s="38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19.5" customHeight="1" x14ac:dyDescent="0.25">
      <c r="A2" s="38"/>
      <c r="B2" s="38"/>
      <c r="C2" s="38"/>
      <c r="D2" s="38"/>
      <c r="E2" s="38"/>
      <c r="F2" s="38"/>
      <c r="G2" s="39"/>
      <c r="H2" s="38"/>
      <c r="I2" s="38"/>
      <c r="J2" s="38"/>
      <c r="K2" s="88" t="s">
        <v>85</v>
      </c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19.5" customHeight="1" x14ac:dyDescent="0.25">
      <c r="A3" s="38"/>
      <c r="B3" s="38"/>
      <c r="C3" s="38"/>
      <c r="D3" s="38"/>
      <c r="E3" s="38"/>
      <c r="F3" s="38"/>
      <c r="G3" s="39"/>
      <c r="H3" s="38"/>
      <c r="I3" s="38"/>
      <c r="J3" s="3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</row>
    <row r="4" spans="1:30" ht="19.5" customHeight="1" x14ac:dyDescent="0.25">
      <c r="A4" s="38"/>
      <c r="B4" s="38"/>
      <c r="C4" s="38"/>
      <c r="D4" s="38"/>
      <c r="E4" s="38"/>
      <c r="F4" s="38"/>
      <c r="G4" s="39"/>
      <c r="H4" s="38"/>
      <c r="I4" s="38"/>
      <c r="J4" s="3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</row>
    <row r="5" spans="1:30" ht="19.5" customHeight="1" x14ac:dyDescent="0.25">
      <c r="A5" s="38"/>
      <c r="B5" s="38"/>
      <c r="C5" s="38"/>
      <c r="D5" s="38"/>
      <c r="E5" s="38"/>
      <c r="F5" s="38"/>
      <c r="G5" s="39"/>
      <c r="H5" s="38"/>
      <c r="I5" s="38"/>
      <c r="J5" s="38"/>
      <c r="K5" s="89" t="s">
        <v>86</v>
      </c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</row>
    <row r="6" spans="1:30" ht="19.5" customHeight="1" x14ac:dyDescent="0.25">
      <c r="A6" s="38"/>
      <c r="B6" s="38"/>
      <c r="C6" s="38"/>
      <c r="D6" s="38"/>
      <c r="E6" s="38"/>
      <c r="F6" s="38"/>
      <c r="G6" s="39"/>
      <c r="H6" s="38"/>
      <c r="I6" s="38"/>
      <c r="J6" s="38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9.5" customHeight="1" x14ac:dyDescent="0.25">
      <c r="A7" s="38"/>
      <c r="B7" s="38"/>
      <c r="C7" s="38"/>
      <c r="D7" s="38"/>
      <c r="E7" s="38"/>
      <c r="F7" s="38"/>
      <c r="G7" s="39"/>
      <c r="H7" s="38"/>
      <c r="I7" s="38"/>
      <c r="J7" s="38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</row>
    <row r="8" spans="1:30" ht="19.5" customHeight="1" thickBot="1" x14ac:dyDescent="0.3">
      <c r="A8" s="38"/>
      <c r="B8" s="38"/>
      <c r="C8" s="38"/>
      <c r="D8" s="38"/>
      <c r="E8" s="38"/>
      <c r="F8" s="38"/>
      <c r="G8" s="39"/>
      <c r="H8" s="38"/>
      <c r="I8" s="38"/>
      <c r="J8" s="38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38"/>
      <c r="AD8" s="38"/>
    </row>
    <row r="9" spans="1:30" ht="60" customHeight="1" thickBot="1" x14ac:dyDescent="0.25">
      <c r="A9" s="51"/>
      <c r="B9" s="90" t="s">
        <v>81</v>
      </c>
      <c r="C9" s="90" t="s">
        <v>80</v>
      </c>
      <c r="D9" s="90" t="s">
        <v>79</v>
      </c>
      <c r="E9" s="90" t="s">
        <v>78</v>
      </c>
      <c r="F9" s="90" t="s">
        <v>77</v>
      </c>
      <c r="G9" s="90" t="s">
        <v>76</v>
      </c>
      <c r="H9" s="90" t="s">
        <v>75</v>
      </c>
      <c r="I9" s="90" t="s">
        <v>74</v>
      </c>
      <c r="J9" s="90" t="s">
        <v>73</v>
      </c>
      <c r="K9" s="52" t="s">
        <v>72</v>
      </c>
      <c r="L9" s="90" t="s">
        <v>71</v>
      </c>
      <c r="M9" s="90" t="s">
        <v>70</v>
      </c>
      <c r="N9" s="90" t="s">
        <v>69</v>
      </c>
      <c r="O9" s="90" t="s">
        <v>5</v>
      </c>
      <c r="P9" s="90" t="s">
        <v>5</v>
      </c>
      <c r="Q9" s="90" t="s">
        <v>68</v>
      </c>
      <c r="R9" s="90" t="s">
        <v>68</v>
      </c>
      <c r="S9" s="90" t="s">
        <v>7</v>
      </c>
      <c r="T9" s="90" t="s">
        <v>13</v>
      </c>
      <c r="U9" s="90" t="s">
        <v>13</v>
      </c>
      <c r="V9" s="90" t="s">
        <v>67</v>
      </c>
      <c r="W9" s="90" t="s">
        <v>67</v>
      </c>
      <c r="X9" s="90" t="s">
        <v>6</v>
      </c>
      <c r="Y9" s="90" t="s">
        <v>6</v>
      </c>
      <c r="Z9" s="90" t="s">
        <v>66</v>
      </c>
      <c r="AA9" s="97" t="s">
        <v>66</v>
      </c>
      <c r="AB9" s="99" t="s">
        <v>65</v>
      </c>
      <c r="AC9" s="81"/>
      <c r="AD9" s="95" t="s">
        <v>90</v>
      </c>
    </row>
    <row r="10" spans="1:30" ht="30" customHeight="1" thickBot="1" x14ac:dyDescent="0.25">
      <c r="A10" s="51"/>
      <c r="B10" s="91"/>
      <c r="C10" s="91"/>
      <c r="D10" s="94"/>
      <c r="E10" s="91"/>
      <c r="F10" s="91"/>
      <c r="G10" s="91"/>
      <c r="H10" s="94"/>
      <c r="I10" s="94"/>
      <c r="J10" s="91"/>
      <c r="K10" s="90" t="s">
        <v>64</v>
      </c>
      <c r="L10" s="91"/>
      <c r="M10" s="91"/>
      <c r="N10" s="91"/>
      <c r="O10" s="91"/>
      <c r="P10" s="91"/>
      <c r="Q10" s="91"/>
      <c r="R10" s="91"/>
      <c r="S10" s="91"/>
      <c r="T10" s="94"/>
      <c r="U10" s="94"/>
      <c r="V10" s="94"/>
      <c r="W10" s="94"/>
      <c r="X10" s="94"/>
      <c r="Y10" s="94"/>
      <c r="Z10" s="94"/>
      <c r="AA10" s="98"/>
      <c r="AB10" s="100"/>
      <c r="AC10" s="82"/>
      <c r="AD10" s="96"/>
    </row>
    <row r="11" spans="1:30" ht="30" customHeight="1" thickBot="1" x14ac:dyDescent="0.3">
      <c r="A11" s="51"/>
      <c r="B11" s="92"/>
      <c r="C11" s="92"/>
      <c r="D11" s="50" t="s">
        <v>50</v>
      </c>
      <c r="E11" s="93"/>
      <c r="F11" s="93"/>
      <c r="G11" s="92"/>
      <c r="H11" s="50" t="s">
        <v>63</v>
      </c>
      <c r="I11" s="50" t="s">
        <v>49</v>
      </c>
      <c r="J11" s="93"/>
      <c r="K11" s="94"/>
      <c r="L11" s="93"/>
      <c r="M11" s="93"/>
      <c r="N11" s="93"/>
      <c r="O11" s="93"/>
      <c r="P11" s="77" t="s">
        <v>89</v>
      </c>
      <c r="Q11" s="50" t="s">
        <v>50</v>
      </c>
      <c r="R11" s="50" t="s">
        <v>49</v>
      </c>
      <c r="S11" s="93"/>
      <c r="T11" s="50" t="s">
        <v>50</v>
      </c>
      <c r="U11" s="50" t="s">
        <v>49</v>
      </c>
      <c r="V11" s="50" t="s">
        <v>50</v>
      </c>
      <c r="W11" s="50" t="s">
        <v>49</v>
      </c>
      <c r="X11" s="50" t="s">
        <v>50</v>
      </c>
      <c r="Y11" s="50" t="s">
        <v>49</v>
      </c>
      <c r="Z11" s="50" t="s">
        <v>50</v>
      </c>
      <c r="AA11" s="49" t="s">
        <v>49</v>
      </c>
      <c r="AB11" s="101"/>
      <c r="AC11" s="80"/>
      <c r="AD11" s="96"/>
    </row>
    <row r="12" spans="1:30" ht="30" customHeight="1" thickBot="1" x14ac:dyDescent="0.25">
      <c r="A12" s="48"/>
      <c r="B12" s="93"/>
      <c r="C12" s="93"/>
      <c r="D12" s="47" t="s">
        <v>60</v>
      </c>
      <c r="E12" s="47" t="s">
        <v>62</v>
      </c>
      <c r="F12" s="47" t="s">
        <v>61</v>
      </c>
      <c r="G12" s="93"/>
      <c r="H12" s="47" t="s">
        <v>60</v>
      </c>
      <c r="I12" s="47" t="s">
        <v>59</v>
      </c>
      <c r="J12" s="46" t="s">
        <v>58</v>
      </c>
      <c r="K12" s="46" t="s">
        <v>57</v>
      </c>
      <c r="L12" s="46" t="s">
        <v>56</v>
      </c>
      <c r="M12" s="46" t="s">
        <v>55</v>
      </c>
      <c r="N12" s="46" t="s">
        <v>54</v>
      </c>
      <c r="O12" s="46" t="s">
        <v>53</v>
      </c>
      <c r="P12" s="46" t="s">
        <v>53</v>
      </c>
      <c r="Q12" s="46" t="s">
        <v>48</v>
      </c>
      <c r="R12" s="46" t="s">
        <v>48</v>
      </c>
      <c r="S12" s="46" t="s">
        <v>43</v>
      </c>
      <c r="T12" s="46" t="s">
        <v>45</v>
      </c>
      <c r="U12" s="46" t="s">
        <v>45</v>
      </c>
      <c r="V12" s="46" t="s">
        <v>44</v>
      </c>
      <c r="W12" s="46" t="s">
        <v>44</v>
      </c>
      <c r="X12" s="46" t="s">
        <v>46</v>
      </c>
      <c r="Y12" s="46" t="s">
        <v>46</v>
      </c>
      <c r="Z12" s="46" t="s">
        <v>52</v>
      </c>
      <c r="AA12" s="45" t="s">
        <v>52</v>
      </c>
      <c r="AB12" s="44" t="s">
        <v>47</v>
      </c>
      <c r="AC12" s="83"/>
      <c r="AD12" s="96"/>
    </row>
    <row r="13" spans="1:30" ht="30" customHeight="1" thickBot="1" x14ac:dyDescent="0.3">
      <c r="A13" s="43"/>
      <c r="B13" s="42">
        <v>1</v>
      </c>
      <c r="C13" s="55"/>
      <c r="D13" s="56"/>
      <c r="E13" s="57"/>
      <c r="F13" s="58"/>
      <c r="G13" s="58"/>
      <c r="H13" s="56"/>
      <c r="I13" s="56"/>
      <c r="J13" s="86" t="str">
        <f>IF(OR(D13="",E13="",F13="",G13=""),"",IF(G13=1,66.473 + (13.752*D13) + (5.003*E13) - (6.755*F13),655.096 + (9.563*D13) + (1.85*E13) - (4.676*F13)))</f>
        <v/>
      </c>
      <c r="K13" s="86" t="str">
        <f t="shared" ref="K13" si="0">IF(I13="","",370+(21.6*I13))</f>
        <v/>
      </c>
      <c r="L13" s="86" t="str">
        <f t="shared" ref="L13" si="1">IF(I13="","",500+(22*I13))</f>
        <v/>
      </c>
      <c r="M13" s="86" t="str">
        <f>IF(OR(D13="",E13="",F13="",G13=""),"",IF(G13=1,88.362 + (13.397*D13) + (4.799*E13) - (5.677*F13),447.593 + (9.247*D13) + (3.098*E13) - (4.33*F13)))</f>
        <v/>
      </c>
      <c r="N13" s="86" t="str">
        <f>IF(OR(D13="",F13&lt;18,G13=""),"",IF(G13=1,IF(F13&gt;=18,IF(F13&lt;=30,15.3*D13+679,IF(F13&lt;=60,11.6*D13+879,13.5*D13+487))),IF(F13&gt;=18,IF(F13&lt;=30,14.7*D13+496,IF(F13&lt;=60,8.7*D13+829,10.5*D13+596)))))</f>
        <v/>
      </c>
      <c r="O13" s="86" t="str">
        <f>IF(OR(D13="",G13=""),"",IF(G13=1,879 + (10.2*D13),795 + (7.18*D13)))</f>
        <v/>
      </c>
      <c r="P13" s="86" t="str">
        <f>IF(OR(D13="",G13="",G13=1),"",IF(G13=0,50.4+21.1*D13))</f>
        <v/>
      </c>
      <c r="Q13" s="86" t="str">
        <f>IF(OR(D13="",E13="",F13="",G13=""),"",IF(G13=1,(10*D13)+(6.25*E13)-(5*F13)+5,(10*D13)+(6.25*E13)-(5*F13)-161))</f>
        <v/>
      </c>
      <c r="R13" s="86" t="str">
        <f>IF(I13="","",19.7*I13+413)</f>
        <v/>
      </c>
      <c r="S13" s="86" t="str">
        <f>IF(OR(D13="",E13="",G13=0),"",-857+9*D13 + 11.7*E13)</f>
        <v/>
      </c>
      <c r="T13" s="86" t="str">
        <f>IF(OR(D13="",F13="",G13=""),"",239*(0.047*D13+1.009*G13-0.01452*F13+3.21))</f>
        <v/>
      </c>
      <c r="U13" s="86" t="str">
        <f>IF(OR(F13="",G13="",H13="",I13=""),"",239*(0.05192*I13+0.04036*H13+0.869*G13-0.01181*F13+2.992))</f>
        <v/>
      </c>
      <c r="V13" s="86" t="str">
        <f>IF(OR(D13="",E13="",F13="",G13=""),"",0.239*(49.94*D13+2459.053*(E13/100)-34.014*F13+799.257*G13+122.502))</f>
        <v/>
      </c>
      <c r="W13" s="86" t="str">
        <f t="shared" ref="W13" si="2">IF(I13="","",0.239*(95.272*I13+2026.161))</f>
        <v/>
      </c>
      <c r="X13" s="86" t="str">
        <f>IF(D13=""," ",24.8*D13+10)</f>
        <v xml:space="preserve"> </v>
      </c>
      <c r="Y13" s="86" t="str">
        <f>IF(OR(D13="",I13="")," ",25.9*I13+284)</f>
        <v xml:space="preserve"> </v>
      </c>
      <c r="Z13" s="86" t="str">
        <f>IF(OR(D13="",F13="",G13="")," ",IF(AND(F13&gt;=1,F13&lt;=20),708.764+8.126*D13+283.897*G13+7.887*F13,""))</f>
        <v xml:space="preserve"> </v>
      </c>
      <c r="AA13" s="86" t="str">
        <f>IF(OR(F13="",H13="",I13="")," ",IF(AND(F13&gt;=1,F13&lt;=20),EXP(-0.055+0.535*LN(I13)-0.095*LN(H13))*238.85,
IF(AND(F13&gt;=21,F13&lt;=60),EXP(-0.945+0.707*LN(I13)+0.019*LN(H13))*238.85,"")))</f>
        <v xml:space="preserve"> </v>
      </c>
      <c r="AB13" s="78" t="str">
        <f>IF(OR(D13="",E13="",F13="",G13=""), " ", IF(G13=1, (9.65*D13) + (573*(E13/100)) - (5.08*F13) + 260, 7.38*D13) + (607*(E13/100)) - (2.31*F13) + 43)</f>
        <v xml:space="preserve"> </v>
      </c>
      <c r="AC13" s="78"/>
      <c r="AD13" s="87" t="str">
        <f>IF(OR(D13="",E13="",F13="",G13="",H13="",I13=""),"",AVERAGE(J13:AB13))</f>
        <v/>
      </c>
    </row>
    <row r="14" spans="1:30" ht="30" customHeight="1" thickBot="1" x14ac:dyDescent="0.3">
      <c r="A14" s="43"/>
      <c r="B14" s="41">
        <v>2</v>
      </c>
      <c r="C14" s="59"/>
      <c r="D14" s="60"/>
      <c r="E14" s="61"/>
      <c r="F14" s="62"/>
      <c r="G14" s="62"/>
      <c r="H14" s="60"/>
      <c r="I14" s="60"/>
      <c r="J14" s="54" t="str">
        <f>IF(OR(D14="",E14="",F14="",G14=""),"",IF(G14=1,66.473 + (13.752*D14) + (5.003*E14) - (6.755*F14),655.096 + (9.563*D14) + (1.85*E14) - (4.676*F14)))</f>
        <v/>
      </c>
      <c r="K14" s="54" t="str">
        <f t="shared" ref="K14:K15" si="3">IF(I14="","",370+(21.6*I14))</f>
        <v/>
      </c>
      <c r="L14" s="54" t="str">
        <f t="shared" ref="L14:L15" si="4">IF(I14="","",500+(22*I14))</f>
        <v/>
      </c>
      <c r="M14" s="54" t="str">
        <f>IF(OR(D14="",E14="",F14="",G14=""),"",IF(G14=1,88.362 + (13.397*D14) + (4.799*E14) - (5.677*F14),447.593 + (9.247*D14) + (3.098*E14) - (4.33*F14)))</f>
        <v/>
      </c>
      <c r="N14" s="54" t="str">
        <f>IF(OR(D14="",F14&lt;18,G14=""),"",IF(G14=1,IF(F14&gt;=18,IF(F14&lt;=30,15.3*D14+679,IF(F14&lt;=60,11.6*D14+879,13.5*D14+487))),IF(F14&gt;=18,IF(F14&lt;=30,14.7*D14+496,IF(F14&lt;=60,8.7*D14+829,10.5*D14+596)))))</f>
        <v/>
      </c>
      <c r="O14" s="54" t="str">
        <f>IF(OR(D14="",G14=""),"",IF(G14=1,879 + (10.2*D14),795 + (7.18*D14)))</f>
        <v/>
      </c>
      <c r="P14" s="54" t="str">
        <f>IF(OR(D14="",G14="",G14=1),"",IF(G14=0,50.4+21.1*D14))</f>
        <v/>
      </c>
      <c r="Q14" s="54" t="str">
        <f>IF(OR(D14="",E14="",F14="",G14=""),"",IF(G14=1,(10*D14)+(6.25*E14)-(5*F14)+5,(10*D14)+(6.25*E14)-(5*F14)-161))</f>
        <v/>
      </c>
      <c r="R14" s="54" t="str">
        <f>IF(I14="","",19.7*I14+413)</f>
        <v/>
      </c>
      <c r="S14" s="54" t="str">
        <f>IF(OR(D14="",E14="",G14=0),"",-857+9*D14 + 11.7*E14)</f>
        <v/>
      </c>
      <c r="T14" s="54" t="str">
        <f>IF(OR(D14="",F14="",G14=""),"",239*(0.047*D14+1.009*G14-0.01452*F14+3.21))</f>
        <v/>
      </c>
      <c r="U14" s="54" t="str">
        <f>IF(OR(F14="",G14="",H14="",I14=""),"",239*(0.05192*I14+0.04036*H14+0.869*G14-0.01181*F14+2.992))</f>
        <v/>
      </c>
      <c r="V14" s="54" t="str">
        <f>IF(OR(D14="",E14="",F14="",G14=""),"",0.239*(49.94*D14+2459.053*(E14/100)-34.014*F14+799.257*G14+122.502))</f>
        <v/>
      </c>
      <c r="W14" s="54" t="str">
        <f t="shared" ref="W14:W15" si="5">IF(I14="","",0.239*(95.272*I14+2026.161))</f>
        <v/>
      </c>
      <c r="X14" s="54" t="str">
        <f>IF(D14=""," ",24.8*D14+10)</f>
        <v xml:space="preserve"> </v>
      </c>
      <c r="Y14" s="54" t="str">
        <f>IF(OR(D14="",I14="")," ",25.9*I14+284)</f>
        <v xml:space="preserve"> </v>
      </c>
      <c r="Z14" s="54" t="str">
        <f>IF(OR(D14="",F14="",G14="")," ",IF(AND(F14&gt;=1,F14&lt;=20),708.764+8.126*D14+283.897*G14+7.887*F14,""))</f>
        <v xml:space="preserve"> </v>
      </c>
      <c r="AA14" s="54" t="str">
        <f>IF(OR(F14="",H14="",I14="")," ",IF(AND(F14&gt;=1,F14&lt;=20),EXP(-0.055+0.535*LN(I14)-0.095*LN(H14))*238.85,
IF(AND(F14&gt;=21,F14&lt;=60),EXP(-0.945+0.707*LN(I14)+0.019*LN(H14))*238.85,"")))</f>
        <v xml:space="preserve"> </v>
      </c>
      <c r="AB14" s="79" t="str">
        <f>IF(OR(D14="",E14="",F14="",G14=""), " ", IF(G14=1, (9.65*D14) + (573*(E14/100)) - (5.08*F14) + 260, 7.38*D14) + (607*(E14/100)) - (2.31*F14) + 43)</f>
        <v xml:space="preserve"> </v>
      </c>
      <c r="AC14" s="78"/>
      <c r="AD14" s="84" t="str">
        <f>IF(OR(D14="",E14="",F14="",G14="",H14="",I14=""),"",AVERAGE(J14:AB14))</f>
        <v/>
      </c>
    </row>
    <row r="15" spans="1:30" ht="30" customHeight="1" thickBot="1" x14ac:dyDescent="0.3">
      <c r="A15" s="43"/>
      <c r="B15" s="42">
        <v>3</v>
      </c>
      <c r="C15" s="55"/>
      <c r="D15" s="56"/>
      <c r="E15" s="57"/>
      <c r="F15" s="58"/>
      <c r="G15" s="58"/>
      <c r="H15" s="56"/>
      <c r="I15" s="56"/>
      <c r="J15" s="86" t="str">
        <f t="shared" ref="J15:J62" si="6">IF(OR(D15="",E15="",F15="",G15=""),"",IF(G15=1,66.473 + (13.752*D15) + (5.003*E15) - (6.755*F15),655.096 + (9.563*D15) + (1.85*E15) - (4.676*F15)))</f>
        <v/>
      </c>
      <c r="K15" s="86" t="str">
        <f t="shared" si="3"/>
        <v/>
      </c>
      <c r="L15" s="86" t="str">
        <f t="shared" si="4"/>
        <v/>
      </c>
      <c r="M15" s="86" t="str">
        <f t="shared" ref="M15:M62" si="7">IF(OR(D15="",E15="",F15="",G15=""),"",IF(G15=1,88.362 + (13.397*D15) + (4.799*E15) - (5.677*F15),447.593 + (9.247*D15) + (3.098*E15) - (4.33*F15)))</f>
        <v/>
      </c>
      <c r="N15" s="86" t="str">
        <f t="shared" ref="N15:N62" si="8">IF(OR(D15="",F15&lt;18,G15=""),"",IF(G15=1,IF(F15&gt;=18,IF(F15&lt;=30,15.3*D15+679,IF(F15&lt;=60,11.6*D15+879,13.5*D15+487))),IF(F15&gt;=18,IF(F15&lt;=30,14.7*D15+496,IF(F15&lt;=60,8.7*D15+829,10.5*D15+596)))))</f>
        <v/>
      </c>
      <c r="O15" s="86" t="str">
        <f t="shared" ref="O15:O62" si="9">IF(OR(D15="",G15=""),"",IF(G15=1,879 + (10.2*D15),795 + (7.18*D15)))</f>
        <v/>
      </c>
      <c r="P15" s="86" t="str">
        <f t="shared" ref="P15:P62" si="10">IF(OR(D15="",G15="",G15=1),"",IF(G15=0,50.4+21.1*D15))</f>
        <v/>
      </c>
      <c r="Q15" s="86" t="str">
        <f t="shared" ref="Q15:Q62" si="11">IF(OR(D15="",E15="",F15="",G15=""),"",IF(G15=1,(10*D15)+(6.25*E15)-(5*F15)+5,(10*D15)+(6.25*E15)-(5*F15)-161))</f>
        <v/>
      </c>
      <c r="R15" s="86" t="str">
        <f t="shared" ref="R15:R62" si="12">IF(I15="","",19.7*I15+413)</f>
        <v/>
      </c>
      <c r="S15" s="86" t="str">
        <f t="shared" ref="S15:S62" si="13">IF(OR(D15="",E15="",G15=0),"",-857+9*D15 + 11.7*E15)</f>
        <v/>
      </c>
      <c r="T15" s="86" t="str">
        <f t="shared" ref="T15:T62" si="14">IF(OR(D15="",F15="",G15=""),"",239*(0.047*D15+1.009*G15-0.01452*F15+3.21))</f>
        <v/>
      </c>
      <c r="U15" s="86" t="str">
        <f t="shared" ref="U15:U62" si="15">IF(OR(F15="",G15="",H15="",I15=""),"",239*(0.05192*I15+0.04036*H15+0.869*G15-0.01181*F15+2.992))</f>
        <v/>
      </c>
      <c r="V15" s="86" t="str">
        <f t="shared" ref="V15:V62" si="16">IF(OR(D15="",E15="",F15="",G15=""),"",0.239*(49.94*D15+2459.053*(E15/100)-34.014*F15+799.257*G15+122.502))</f>
        <v/>
      </c>
      <c r="W15" s="86" t="str">
        <f t="shared" si="5"/>
        <v/>
      </c>
      <c r="X15" s="86" t="str">
        <f t="shared" ref="X15:X62" si="17">IF(D15=""," ",24.8*D15+10)</f>
        <v xml:space="preserve"> </v>
      </c>
      <c r="Y15" s="86" t="str">
        <f t="shared" ref="Y15:Y62" si="18">IF(OR(D15="",I15="")," ",25.9*I15+284)</f>
        <v xml:space="preserve"> </v>
      </c>
      <c r="Z15" s="86" t="str">
        <f t="shared" ref="Z15:Z62" si="19">IF(OR(D15="",F15="",G15="")," ",IF(AND(F15&gt;=1,F15&lt;=20),708.764+8.126*D15+283.897*G15+7.887*F15,""))</f>
        <v xml:space="preserve"> </v>
      </c>
      <c r="AA15" s="86" t="str">
        <f t="shared" ref="AA15:AA62" si="20">IF(OR(F15="",H15="",I15="")," ",IF(AND(F15&gt;=1,F15&lt;=20),EXP(-0.055+0.535*LN(I15)-0.095*LN(H15))*238.85,
IF(AND(F15&gt;=21,F15&lt;=60),EXP(-0.945+0.707*LN(I15)+0.019*LN(H15))*238.85,"")))</f>
        <v xml:space="preserve"> </v>
      </c>
      <c r="AB15" s="78" t="str">
        <f t="shared" ref="AB15:AB62" si="21">IF(OR(D15="",E15="",F15="",G15=""), " ", IF(G15=1, (9.65*D15) + (573*(E15/100)) - (5.08*F15) + 260, 7.38*D15) + (607*(E15/100)) - (2.31*F15) + 43)</f>
        <v xml:space="preserve"> </v>
      </c>
      <c r="AC15" s="78"/>
      <c r="AD15" s="87" t="str">
        <f t="shared" ref="AD15:AD62" si="22">IF(OR(D15="",E15="",F15="",G15="",H15="",I15=""),"",AVERAGE(J15:AB15))</f>
        <v/>
      </c>
    </row>
    <row r="16" spans="1:30" ht="30" customHeight="1" thickBot="1" x14ac:dyDescent="0.3">
      <c r="A16" s="43"/>
      <c r="B16" s="41">
        <v>4</v>
      </c>
      <c r="C16" s="59"/>
      <c r="D16" s="60"/>
      <c r="E16" s="61"/>
      <c r="F16" s="62"/>
      <c r="G16" s="62"/>
      <c r="H16" s="60"/>
      <c r="I16" s="60"/>
      <c r="J16" s="54" t="str">
        <f t="shared" si="6"/>
        <v/>
      </c>
      <c r="K16" s="54" t="str">
        <f t="shared" ref="K16:K62" si="23">IF(I16="","",370+(21.6*I16))</f>
        <v/>
      </c>
      <c r="L16" s="54" t="str">
        <f t="shared" ref="L16:L62" si="24">IF(I16="","",500+(22*I16))</f>
        <v/>
      </c>
      <c r="M16" s="54" t="str">
        <f t="shared" si="7"/>
        <v/>
      </c>
      <c r="N16" s="54" t="str">
        <f t="shared" si="8"/>
        <v/>
      </c>
      <c r="O16" s="54" t="str">
        <f t="shared" si="9"/>
        <v/>
      </c>
      <c r="P16" s="54" t="str">
        <f t="shared" si="10"/>
        <v/>
      </c>
      <c r="Q16" s="54" t="str">
        <f t="shared" si="11"/>
        <v/>
      </c>
      <c r="R16" s="54" t="str">
        <f t="shared" si="12"/>
        <v/>
      </c>
      <c r="S16" s="54" t="str">
        <f t="shared" si="13"/>
        <v/>
      </c>
      <c r="T16" s="54" t="str">
        <f t="shared" si="14"/>
        <v/>
      </c>
      <c r="U16" s="54" t="str">
        <f t="shared" si="15"/>
        <v/>
      </c>
      <c r="V16" s="54" t="str">
        <f t="shared" si="16"/>
        <v/>
      </c>
      <c r="W16" s="54" t="str">
        <f t="shared" ref="W16:W62" si="25">IF(I16="","",0.239*(95.272*I16+2026.161))</f>
        <v/>
      </c>
      <c r="X16" s="54" t="str">
        <f t="shared" si="17"/>
        <v xml:space="preserve"> </v>
      </c>
      <c r="Y16" s="54" t="str">
        <f t="shared" si="18"/>
        <v xml:space="preserve"> </v>
      </c>
      <c r="Z16" s="54" t="str">
        <f t="shared" si="19"/>
        <v xml:space="preserve"> </v>
      </c>
      <c r="AA16" s="54" t="str">
        <f t="shared" si="20"/>
        <v xml:space="preserve"> </v>
      </c>
      <c r="AB16" s="79" t="str">
        <f t="shared" si="21"/>
        <v xml:space="preserve"> </v>
      </c>
      <c r="AC16" s="78"/>
      <c r="AD16" s="84" t="str">
        <f t="shared" si="22"/>
        <v/>
      </c>
    </row>
    <row r="17" spans="1:30" ht="30" customHeight="1" thickBot="1" x14ac:dyDescent="0.3">
      <c r="A17" s="43"/>
      <c r="B17" s="42">
        <v>5</v>
      </c>
      <c r="C17" s="55"/>
      <c r="D17" s="56"/>
      <c r="E17" s="57"/>
      <c r="F17" s="58"/>
      <c r="G17" s="58"/>
      <c r="H17" s="56"/>
      <c r="I17" s="56"/>
      <c r="J17" s="86" t="str">
        <f t="shared" si="6"/>
        <v/>
      </c>
      <c r="K17" s="86" t="str">
        <f t="shared" si="23"/>
        <v/>
      </c>
      <c r="L17" s="86" t="str">
        <f t="shared" si="24"/>
        <v/>
      </c>
      <c r="M17" s="86" t="str">
        <f t="shared" si="7"/>
        <v/>
      </c>
      <c r="N17" s="86" t="str">
        <f t="shared" si="8"/>
        <v/>
      </c>
      <c r="O17" s="86" t="str">
        <f t="shared" si="9"/>
        <v/>
      </c>
      <c r="P17" s="86" t="str">
        <f t="shared" si="10"/>
        <v/>
      </c>
      <c r="Q17" s="86" t="str">
        <f t="shared" si="11"/>
        <v/>
      </c>
      <c r="R17" s="86" t="str">
        <f t="shared" si="12"/>
        <v/>
      </c>
      <c r="S17" s="86" t="str">
        <f t="shared" si="13"/>
        <v/>
      </c>
      <c r="T17" s="86" t="str">
        <f t="shared" si="14"/>
        <v/>
      </c>
      <c r="U17" s="86" t="str">
        <f t="shared" si="15"/>
        <v/>
      </c>
      <c r="V17" s="86" t="str">
        <f t="shared" si="16"/>
        <v/>
      </c>
      <c r="W17" s="86" t="str">
        <f t="shared" si="25"/>
        <v/>
      </c>
      <c r="X17" s="86" t="str">
        <f t="shared" si="17"/>
        <v xml:space="preserve"> </v>
      </c>
      <c r="Y17" s="86" t="str">
        <f t="shared" si="18"/>
        <v xml:space="preserve"> </v>
      </c>
      <c r="Z17" s="86" t="str">
        <f t="shared" si="19"/>
        <v xml:space="preserve"> </v>
      </c>
      <c r="AA17" s="86" t="str">
        <f t="shared" si="20"/>
        <v xml:space="preserve"> </v>
      </c>
      <c r="AB17" s="78" t="str">
        <f t="shared" si="21"/>
        <v xml:space="preserve"> </v>
      </c>
      <c r="AC17" s="78"/>
      <c r="AD17" s="87" t="str">
        <f t="shared" si="22"/>
        <v/>
      </c>
    </row>
    <row r="18" spans="1:30" ht="30" customHeight="1" thickBot="1" x14ac:dyDescent="0.3">
      <c r="A18" s="43"/>
      <c r="B18" s="41">
        <v>6</v>
      </c>
      <c r="C18" s="59"/>
      <c r="D18" s="60"/>
      <c r="E18" s="61"/>
      <c r="F18" s="62"/>
      <c r="G18" s="62"/>
      <c r="H18" s="60"/>
      <c r="I18" s="60"/>
      <c r="J18" s="54" t="str">
        <f t="shared" si="6"/>
        <v/>
      </c>
      <c r="K18" s="54" t="str">
        <f t="shared" si="23"/>
        <v/>
      </c>
      <c r="L18" s="54" t="str">
        <f t="shared" si="24"/>
        <v/>
      </c>
      <c r="M18" s="54" t="str">
        <f t="shared" si="7"/>
        <v/>
      </c>
      <c r="N18" s="54" t="str">
        <f t="shared" si="8"/>
        <v/>
      </c>
      <c r="O18" s="54" t="str">
        <f t="shared" si="9"/>
        <v/>
      </c>
      <c r="P18" s="54" t="str">
        <f t="shared" si="10"/>
        <v/>
      </c>
      <c r="Q18" s="54" t="str">
        <f t="shared" si="11"/>
        <v/>
      </c>
      <c r="R18" s="54" t="str">
        <f t="shared" si="12"/>
        <v/>
      </c>
      <c r="S18" s="54" t="str">
        <f t="shared" si="13"/>
        <v/>
      </c>
      <c r="T18" s="54" t="str">
        <f t="shared" si="14"/>
        <v/>
      </c>
      <c r="U18" s="54" t="str">
        <f t="shared" si="15"/>
        <v/>
      </c>
      <c r="V18" s="54" t="str">
        <f t="shared" si="16"/>
        <v/>
      </c>
      <c r="W18" s="54" t="str">
        <f t="shared" si="25"/>
        <v/>
      </c>
      <c r="X18" s="54" t="str">
        <f t="shared" si="17"/>
        <v xml:space="preserve"> </v>
      </c>
      <c r="Y18" s="54" t="str">
        <f t="shared" si="18"/>
        <v xml:space="preserve"> </v>
      </c>
      <c r="Z18" s="54" t="str">
        <f t="shared" si="19"/>
        <v xml:space="preserve"> </v>
      </c>
      <c r="AA18" s="54" t="str">
        <f t="shared" si="20"/>
        <v xml:space="preserve"> </v>
      </c>
      <c r="AB18" s="79" t="str">
        <f t="shared" si="21"/>
        <v xml:space="preserve"> </v>
      </c>
      <c r="AC18" s="78"/>
      <c r="AD18" s="84" t="str">
        <f t="shared" si="22"/>
        <v/>
      </c>
    </row>
    <row r="19" spans="1:30" ht="30" customHeight="1" thickBot="1" x14ac:dyDescent="0.3">
      <c r="A19" s="43"/>
      <c r="B19" s="42">
        <v>7</v>
      </c>
      <c r="C19" s="55"/>
      <c r="D19" s="56"/>
      <c r="E19" s="57"/>
      <c r="F19" s="58"/>
      <c r="G19" s="58"/>
      <c r="H19" s="56"/>
      <c r="I19" s="56"/>
      <c r="J19" s="86" t="str">
        <f t="shared" si="6"/>
        <v/>
      </c>
      <c r="K19" s="86" t="str">
        <f t="shared" si="23"/>
        <v/>
      </c>
      <c r="L19" s="86" t="str">
        <f t="shared" si="24"/>
        <v/>
      </c>
      <c r="M19" s="86" t="str">
        <f t="shared" si="7"/>
        <v/>
      </c>
      <c r="N19" s="86" t="str">
        <f t="shared" si="8"/>
        <v/>
      </c>
      <c r="O19" s="86" t="str">
        <f t="shared" si="9"/>
        <v/>
      </c>
      <c r="P19" s="86" t="str">
        <f t="shared" si="10"/>
        <v/>
      </c>
      <c r="Q19" s="86" t="str">
        <f t="shared" si="11"/>
        <v/>
      </c>
      <c r="R19" s="86" t="str">
        <f t="shared" si="12"/>
        <v/>
      </c>
      <c r="S19" s="86" t="str">
        <f t="shared" si="13"/>
        <v/>
      </c>
      <c r="T19" s="86" t="str">
        <f t="shared" si="14"/>
        <v/>
      </c>
      <c r="U19" s="86" t="str">
        <f t="shared" si="15"/>
        <v/>
      </c>
      <c r="V19" s="86" t="str">
        <f t="shared" si="16"/>
        <v/>
      </c>
      <c r="W19" s="86" t="str">
        <f t="shared" si="25"/>
        <v/>
      </c>
      <c r="X19" s="86" t="str">
        <f t="shared" si="17"/>
        <v xml:space="preserve"> </v>
      </c>
      <c r="Y19" s="86" t="str">
        <f t="shared" si="18"/>
        <v xml:space="preserve"> </v>
      </c>
      <c r="Z19" s="86" t="str">
        <f t="shared" si="19"/>
        <v xml:space="preserve"> </v>
      </c>
      <c r="AA19" s="86" t="str">
        <f t="shared" si="20"/>
        <v xml:space="preserve"> </v>
      </c>
      <c r="AB19" s="78" t="str">
        <f t="shared" si="21"/>
        <v xml:space="preserve"> </v>
      </c>
      <c r="AC19" s="78"/>
      <c r="AD19" s="87" t="str">
        <f t="shared" si="22"/>
        <v/>
      </c>
    </row>
    <row r="20" spans="1:30" ht="30" customHeight="1" thickBot="1" x14ac:dyDescent="0.3">
      <c r="A20" s="43"/>
      <c r="B20" s="41">
        <v>8</v>
      </c>
      <c r="C20" s="59"/>
      <c r="D20" s="60"/>
      <c r="E20" s="61"/>
      <c r="F20" s="62"/>
      <c r="G20" s="62"/>
      <c r="H20" s="60"/>
      <c r="I20" s="60"/>
      <c r="J20" s="54" t="str">
        <f t="shared" si="6"/>
        <v/>
      </c>
      <c r="K20" s="54" t="str">
        <f t="shared" si="23"/>
        <v/>
      </c>
      <c r="L20" s="54" t="str">
        <f t="shared" si="24"/>
        <v/>
      </c>
      <c r="M20" s="54" t="str">
        <f t="shared" si="7"/>
        <v/>
      </c>
      <c r="N20" s="54" t="str">
        <f t="shared" si="8"/>
        <v/>
      </c>
      <c r="O20" s="54" t="str">
        <f t="shared" si="9"/>
        <v/>
      </c>
      <c r="P20" s="54" t="str">
        <f t="shared" si="10"/>
        <v/>
      </c>
      <c r="Q20" s="54" t="str">
        <f t="shared" si="11"/>
        <v/>
      </c>
      <c r="R20" s="54" t="str">
        <f t="shared" si="12"/>
        <v/>
      </c>
      <c r="S20" s="54" t="str">
        <f t="shared" si="13"/>
        <v/>
      </c>
      <c r="T20" s="54" t="str">
        <f t="shared" si="14"/>
        <v/>
      </c>
      <c r="U20" s="54" t="str">
        <f t="shared" si="15"/>
        <v/>
      </c>
      <c r="V20" s="54" t="str">
        <f t="shared" si="16"/>
        <v/>
      </c>
      <c r="W20" s="54" t="str">
        <f t="shared" si="25"/>
        <v/>
      </c>
      <c r="X20" s="54" t="str">
        <f t="shared" si="17"/>
        <v xml:space="preserve"> </v>
      </c>
      <c r="Y20" s="54" t="str">
        <f t="shared" si="18"/>
        <v xml:space="preserve"> </v>
      </c>
      <c r="Z20" s="54" t="str">
        <f t="shared" si="19"/>
        <v xml:space="preserve"> </v>
      </c>
      <c r="AA20" s="54" t="str">
        <f t="shared" si="20"/>
        <v xml:space="preserve"> </v>
      </c>
      <c r="AB20" s="79" t="str">
        <f t="shared" si="21"/>
        <v xml:space="preserve"> </v>
      </c>
      <c r="AC20" s="78"/>
      <c r="AD20" s="84" t="str">
        <f t="shared" si="22"/>
        <v/>
      </c>
    </row>
    <row r="21" spans="1:30" ht="30" customHeight="1" thickBot="1" x14ac:dyDescent="0.3">
      <c r="A21" s="43"/>
      <c r="B21" s="42">
        <v>9</v>
      </c>
      <c r="C21" s="55"/>
      <c r="D21" s="56"/>
      <c r="E21" s="57"/>
      <c r="F21" s="58"/>
      <c r="G21" s="58"/>
      <c r="H21" s="56"/>
      <c r="I21" s="56"/>
      <c r="J21" s="86" t="str">
        <f t="shared" si="6"/>
        <v/>
      </c>
      <c r="K21" s="86" t="str">
        <f t="shared" si="23"/>
        <v/>
      </c>
      <c r="L21" s="86" t="str">
        <f t="shared" si="24"/>
        <v/>
      </c>
      <c r="M21" s="86" t="str">
        <f t="shared" si="7"/>
        <v/>
      </c>
      <c r="N21" s="86" t="str">
        <f t="shared" si="8"/>
        <v/>
      </c>
      <c r="O21" s="86" t="str">
        <f t="shared" si="9"/>
        <v/>
      </c>
      <c r="P21" s="86" t="str">
        <f t="shared" si="10"/>
        <v/>
      </c>
      <c r="Q21" s="86" t="str">
        <f t="shared" si="11"/>
        <v/>
      </c>
      <c r="R21" s="86" t="str">
        <f t="shared" si="12"/>
        <v/>
      </c>
      <c r="S21" s="86" t="str">
        <f t="shared" si="13"/>
        <v/>
      </c>
      <c r="T21" s="86" t="str">
        <f t="shared" si="14"/>
        <v/>
      </c>
      <c r="U21" s="86" t="str">
        <f t="shared" si="15"/>
        <v/>
      </c>
      <c r="V21" s="86" t="str">
        <f t="shared" si="16"/>
        <v/>
      </c>
      <c r="W21" s="86" t="str">
        <f t="shared" si="25"/>
        <v/>
      </c>
      <c r="X21" s="86" t="str">
        <f t="shared" si="17"/>
        <v xml:space="preserve"> </v>
      </c>
      <c r="Y21" s="86" t="str">
        <f t="shared" si="18"/>
        <v xml:space="preserve"> </v>
      </c>
      <c r="Z21" s="86" t="str">
        <f t="shared" si="19"/>
        <v xml:space="preserve"> </v>
      </c>
      <c r="AA21" s="86" t="str">
        <f t="shared" si="20"/>
        <v xml:space="preserve"> </v>
      </c>
      <c r="AB21" s="78" t="str">
        <f t="shared" si="21"/>
        <v xml:space="preserve"> </v>
      </c>
      <c r="AC21" s="78"/>
      <c r="AD21" s="87" t="str">
        <f t="shared" si="22"/>
        <v/>
      </c>
    </row>
    <row r="22" spans="1:30" ht="30" customHeight="1" thickBot="1" x14ac:dyDescent="0.3">
      <c r="A22" s="43"/>
      <c r="B22" s="41">
        <v>10</v>
      </c>
      <c r="C22" s="59"/>
      <c r="D22" s="60"/>
      <c r="E22" s="61"/>
      <c r="F22" s="62"/>
      <c r="G22" s="62"/>
      <c r="H22" s="60"/>
      <c r="I22" s="60"/>
      <c r="J22" s="54" t="str">
        <f t="shared" si="6"/>
        <v/>
      </c>
      <c r="K22" s="54" t="str">
        <f t="shared" si="23"/>
        <v/>
      </c>
      <c r="L22" s="54" t="str">
        <f t="shared" si="24"/>
        <v/>
      </c>
      <c r="M22" s="54" t="str">
        <f t="shared" si="7"/>
        <v/>
      </c>
      <c r="N22" s="54" t="str">
        <f t="shared" si="8"/>
        <v/>
      </c>
      <c r="O22" s="54" t="str">
        <f t="shared" si="9"/>
        <v/>
      </c>
      <c r="P22" s="54" t="str">
        <f t="shared" si="10"/>
        <v/>
      </c>
      <c r="Q22" s="54" t="str">
        <f t="shared" si="11"/>
        <v/>
      </c>
      <c r="R22" s="54" t="str">
        <f t="shared" si="12"/>
        <v/>
      </c>
      <c r="S22" s="54" t="str">
        <f t="shared" si="13"/>
        <v/>
      </c>
      <c r="T22" s="54" t="str">
        <f t="shared" si="14"/>
        <v/>
      </c>
      <c r="U22" s="54" t="str">
        <f t="shared" si="15"/>
        <v/>
      </c>
      <c r="V22" s="54" t="str">
        <f t="shared" si="16"/>
        <v/>
      </c>
      <c r="W22" s="54" t="str">
        <f t="shared" si="25"/>
        <v/>
      </c>
      <c r="X22" s="54" t="str">
        <f t="shared" si="17"/>
        <v xml:space="preserve"> </v>
      </c>
      <c r="Y22" s="54" t="str">
        <f t="shared" si="18"/>
        <v xml:space="preserve"> </v>
      </c>
      <c r="Z22" s="54" t="str">
        <f t="shared" si="19"/>
        <v xml:space="preserve"> </v>
      </c>
      <c r="AA22" s="54" t="str">
        <f t="shared" si="20"/>
        <v xml:space="preserve"> </v>
      </c>
      <c r="AB22" s="79" t="str">
        <f t="shared" si="21"/>
        <v xml:space="preserve"> </v>
      </c>
      <c r="AC22" s="78"/>
      <c r="AD22" s="84" t="str">
        <f t="shared" si="22"/>
        <v/>
      </c>
    </row>
    <row r="23" spans="1:30" ht="30" customHeight="1" thickBot="1" x14ac:dyDescent="0.3">
      <c r="A23" s="43"/>
      <c r="B23" s="42">
        <v>11</v>
      </c>
      <c r="C23" s="55"/>
      <c r="D23" s="56"/>
      <c r="E23" s="57"/>
      <c r="F23" s="58"/>
      <c r="G23" s="58"/>
      <c r="H23" s="56"/>
      <c r="I23" s="56"/>
      <c r="J23" s="86" t="str">
        <f t="shared" si="6"/>
        <v/>
      </c>
      <c r="K23" s="86" t="str">
        <f t="shared" si="23"/>
        <v/>
      </c>
      <c r="L23" s="86" t="str">
        <f t="shared" si="24"/>
        <v/>
      </c>
      <c r="M23" s="86" t="str">
        <f t="shared" si="7"/>
        <v/>
      </c>
      <c r="N23" s="86" t="str">
        <f t="shared" si="8"/>
        <v/>
      </c>
      <c r="O23" s="86" t="str">
        <f t="shared" si="9"/>
        <v/>
      </c>
      <c r="P23" s="86" t="str">
        <f t="shared" si="10"/>
        <v/>
      </c>
      <c r="Q23" s="86" t="str">
        <f t="shared" si="11"/>
        <v/>
      </c>
      <c r="R23" s="86" t="str">
        <f t="shared" si="12"/>
        <v/>
      </c>
      <c r="S23" s="86" t="str">
        <f t="shared" si="13"/>
        <v/>
      </c>
      <c r="T23" s="86" t="str">
        <f t="shared" si="14"/>
        <v/>
      </c>
      <c r="U23" s="86" t="str">
        <f t="shared" si="15"/>
        <v/>
      </c>
      <c r="V23" s="86" t="str">
        <f t="shared" si="16"/>
        <v/>
      </c>
      <c r="W23" s="86" t="str">
        <f t="shared" si="25"/>
        <v/>
      </c>
      <c r="X23" s="86" t="str">
        <f t="shared" si="17"/>
        <v xml:space="preserve"> </v>
      </c>
      <c r="Y23" s="86" t="str">
        <f t="shared" si="18"/>
        <v xml:space="preserve"> </v>
      </c>
      <c r="Z23" s="86" t="str">
        <f t="shared" si="19"/>
        <v xml:space="preserve"> </v>
      </c>
      <c r="AA23" s="86" t="str">
        <f t="shared" si="20"/>
        <v xml:space="preserve"> </v>
      </c>
      <c r="AB23" s="78" t="str">
        <f t="shared" si="21"/>
        <v xml:space="preserve"> </v>
      </c>
      <c r="AC23" s="78"/>
      <c r="AD23" s="87" t="str">
        <f t="shared" si="22"/>
        <v/>
      </c>
    </row>
    <row r="24" spans="1:30" ht="30" customHeight="1" thickBot="1" x14ac:dyDescent="0.3">
      <c r="A24" s="43"/>
      <c r="B24" s="41">
        <v>12</v>
      </c>
      <c r="C24" s="59"/>
      <c r="D24" s="60"/>
      <c r="E24" s="61"/>
      <c r="F24" s="62"/>
      <c r="G24" s="62"/>
      <c r="H24" s="60"/>
      <c r="I24" s="60"/>
      <c r="J24" s="54" t="str">
        <f t="shared" si="6"/>
        <v/>
      </c>
      <c r="K24" s="54" t="str">
        <f t="shared" si="23"/>
        <v/>
      </c>
      <c r="L24" s="54" t="str">
        <f t="shared" si="24"/>
        <v/>
      </c>
      <c r="M24" s="54" t="str">
        <f t="shared" si="7"/>
        <v/>
      </c>
      <c r="N24" s="54" t="str">
        <f t="shared" si="8"/>
        <v/>
      </c>
      <c r="O24" s="54" t="str">
        <f t="shared" si="9"/>
        <v/>
      </c>
      <c r="P24" s="54" t="str">
        <f t="shared" si="10"/>
        <v/>
      </c>
      <c r="Q24" s="54" t="str">
        <f t="shared" si="11"/>
        <v/>
      </c>
      <c r="R24" s="54" t="str">
        <f t="shared" si="12"/>
        <v/>
      </c>
      <c r="S24" s="54" t="str">
        <f t="shared" si="13"/>
        <v/>
      </c>
      <c r="T24" s="54" t="str">
        <f t="shared" si="14"/>
        <v/>
      </c>
      <c r="U24" s="54" t="str">
        <f t="shared" si="15"/>
        <v/>
      </c>
      <c r="V24" s="54" t="str">
        <f t="shared" si="16"/>
        <v/>
      </c>
      <c r="W24" s="54" t="str">
        <f t="shared" si="25"/>
        <v/>
      </c>
      <c r="X24" s="54" t="str">
        <f t="shared" si="17"/>
        <v xml:space="preserve"> </v>
      </c>
      <c r="Y24" s="54" t="str">
        <f t="shared" si="18"/>
        <v xml:space="preserve"> </v>
      </c>
      <c r="Z24" s="54" t="str">
        <f t="shared" si="19"/>
        <v xml:space="preserve"> </v>
      </c>
      <c r="AA24" s="54" t="str">
        <f t="shared" si="20"/>
        <v xml:space="preserve"> </v>
      </c>
      <c r="AB24" s="79" t="str">
        <f t="shared" si="21"/>
        <v xml:space="preserve"> </v>
      </c>
      <c r="AC24" s="78"/>
      <c r="AD24" s="84" t="str">
        <f t="shared" si="22"/>
        <v/>
      </c>
    </row>
    <row r="25" spans="1:30" ht="30" customHeight="1" thickBot="1" x14ac:dyDescent="0.3">
      <c r="A25" s="43"/>
      <c r="B25" s="42">
        <v>13</v>
      </c>
      <c r="C25" s="55"/>
      <c r="D25" s="56"/>
      <c r="E25" s="57"/>
      <c r="F25" s="58"/>
      <c r="G25" s="58"/>
      <c r="H25" s="56"/>
      <c r="I25" s="56"/>
      <c r="J25" s="86" t="str">
        <f t="shared" si="6"/>
        <v/>
      </c>
      <c r="K25" s="86" t="str">
        <f t="shared" si="23"/>
        <v/>
      </c>
      <c r="L25" s="86" t="str">
        <f t="shared" si="24"/>
        <v/>
      </c>
      <c r="M25" s="86" t="str">
        <f t="shared" si="7"/>
        <v/>
      </c>
      <c r="N25" s="86" t="str">
        <f t="shared" si="8"/>
        <v/>
      </c>
      <c r="O25" s="86" t="str">
        <f t="shared" si="9"/>
        <v/>
      </c>
      <c r="P25" s="86" t="str">
        <f t="shared" si="10"/>
        <v/>
      </c>
      <c r="Q25" s="86" t="str">
        <f t="shared" si="11"/>
        <v/>
      </c>
      <c r="R25" s="86" t="str">
        <f t="shared" si="12"/>
        <v/>
      </c>
      <c r="S25" s="86" t="str">
        <f t="shared" si="13"/>
        <v/>
      </c>
      <c r="T25" s="86" t="str">
        <f t="shared" si="14"/>
        <v/>
      </c>
      <c r="U25" s="86" t="str">
        <f t="shared" si="15"/>
        <v/>
      </c>
      <c r="V25" s="86" t="str">
        <f t="shared" si="16"/>
        <v/>
      </c>
      <c r="W25" s="86" t="str">
        <f t="shared" si="25"/>
        <v/>
      </c>
      <c r="X25" s="86" t="str">
        <f t="shared" si="17"/>
        <v xml:space="preserve"> </v>
      </c>
      <c r="Y25" s="86" t="str">
        <f t="shared" si="18"/>
        <v xml:space="preserve"> </v>
      </c>
      <c r="Z25" s="86" t="str">
        <f t="shared" si="19"/>
        <v xml:space="preserve"> </v>
      </c>
      <c r="AA25" s="86" t="str">
        <f t="shared" si="20"/>
        <v xml:space="preserve"> </v>
      </c>
      <c r="AB25" s="78" t="str">
        <f t="shared" si="21"/>
        <v xml:space="preserve"> </v>
      </c>
      <c r="AC25" s="78"/>
      <c r="AD25" s="87" t="str">
        <f t="shared" si="22"/>
        <v/>
      </c>
    </row>
    <row r="26" spans="1:30" ht="30" customHeight="1" thickBot="1" x14ac:dyDescent="0.3">
      <c r="A26" s="43"/>
      <c r="B26" s="41">
        <v>14</v>
      </c>
      <c r="C26" s="59"/>
      <c r="D26" s="60"/>
      <c r="E26" s="61"/>
      <c r="F26" s="62"/>
      <c r="G26" s="62"/>
      <c r="H26" s="60"/>
      <c r="I26" s="60"/>
      <c r="J26" s="54" t="str">
        <f t="shared" si="6"/>
        <v/>
      </c>
      <c r="K26" s="54" t="str">
        <f t="shared" si="23"/>
        <v/>
      </c>
      <c r="L26" s="54" t="str">
        <f t="shared" si="24"/>
        <v/>
      </c>
      <c r="M26" s="54" t="str">
        <f t="shared" si="7"/>
        <v/>
      </c>
      <c r="N26" s="54" t="str">
        <f t="shared" si="8"/>
        <v/>
      </c>
      <c r="O26" s="54" t="str">
        <f t="shared" si="9"/>
        <v/>
      </c>
      <c r="P26" s="54" t="str">
        <f t="shared" si="10"/>
        <v/>
      </c>
      <c r="Q26" s="54" t="str">
        <f t="shared" si="11"/>
        <v/>
      </c>
      <c r="R26" s="54" t="str">
        <f t="shared" si="12"/>
        <v/>
      </c>
      <c r="S26" s="54" t="str">
        <f t="shared" si="13"/>
        <v/>
      </c>
      <c r="T26" s="54" t="str">
        <f t="shared" si="14"/>
        <v/>
      </c>
      <c r="U26" s="54" t="str">
        <f t="shared" si="15"/>
        <v/>
      </c>
      <c r="V26" s="54" t="str">
        <f t="shared" si="16"/>
        <v/>
      </c>
      <c r="W26" s="54" t="str">
        <f t="shared" si="25"/>
        <v/>
      </c>
      <c r="X26" s="54" t="str">
        <f t="shared" si="17"/>
        <v xml:space="preserve"> </v>
      </c>
      <c r="Y26" s="54" t="str">
        <f t="shared" si="18"/>
        <v xml:space="preserve"> </v>
      </c>
      <c r="Z26" s="54" t="str">
        <f t="shared" si="19"/>
        <v xml:space="preserve"> </v>
      </c>
      <c r="AA26" s="54" t="str">
        <f t="shared" si="20"/>
        <v xml:space="preserve"> </v>
      </c>
      <c r="AB26" s="79" t="str">
        <f t="shared" si="21"/>
        <v xml:space="preserve"> </v>
      </c>
      <c r="AC26" s="78"/>
      <c r="AD26" s="84" t="str">
        <f t="shared" si="22"/>
        <v/>
      </c>
    </row>
    <row r="27" spans="1:30" ht="30" customHeight="1" thickBot="1" x14ac:dyDescent="0.3">
      <c r="A27" s="43"/>
      <c r="B27" s="42">
        <v>15</v>
      </c>
      <c r="C27" s="55"/>
      <c r="D27" s="56"/>
      <c r="E27" s="57"/>
      <c r="F27" s="58"/>
      <c r="G27" s="58"/>
      <c r="H27" s="56"/>
      <c r="I27" s="56"/>
      <c r="J27" s="86" t="str">
        <f t="shared" si="6"/>
        <v/>
      </c>
      <c r="K27" s="86" t="str">
        <f t="shared" si="23"/>
        <v/>
      </c>
      <c r="L27" s="86" t="str">
        <f t="shared" si="24"/>
        <v/>
      </c>
      <c r="M27" s="86" t="str">
        <f t="shared" si="7"/>
        <v/>
      </c>
      <c r="N27" s="86" t="str">
        <f t="shared" si="8"/>
        <v/>
      </c>
      <c r="O27" s="86" t="str">
        <f t="shared" si="9"/>
        <v/>
      </c>
      <c r="P27" s="86" t="str">
        <f t="shared" si="10"/>
        <v/>
      </c>
      <c r="Q27" s="86" t="str">
        <f t="shared" si="11"/>
        <v/>
      </c>
      <c r="R27" s="86" t="str">
        <f t="shared" si="12"/>
        <v/>
      </c>
      <c r="S27" s="86" t="str">
        <f t="shared" si="13"/>
        <v/>
      </c>
      <c r="T27" s="86" t="str">
        <f t="shared" si="14"/>
        <v/>
      </c>
      <c r="U27" s="86" t="str">
        <f t="shared" si="15"/>
        <v/>
      </c>
      <c r="V27" s="86" t="str">
        <f t="shared" si="16"/>
        <v/>
      </c>
      <c r="W27" s="86" t="str">
        <f t="shared" si="25"/>
        <v/>
      </c>
      <c r="X27" s="86" t="str">
        <f t="shared" si="17"/>
        <v xml:space="preserve"> </v>
      </c>
      <c r="Y27" s="86" t="str">
        <f t="shared" si="18"/>
        <v xml:space="preserve"> </v>
      </c>
      <c r="Z27" s="86" t="str">
        <f t="shared" si="19"/>
        <v xml:space="preserve"> </v>
      </c>
      <c r="AA27" s="86" t="str">
        <f t="shared" si="20"/>
        <v xml:space="preserve"> </v>
      </c>
      <c r="AB27" s="78" t="str">
        <f t="shared" si="21"/>
        <v xml:space="preserve"> </v>
      </c>
      <c r="AC27" s="78"/>
      <c r="AD27" s="87" t="str">
        <f t="shared" si="22"/>
        <v/>
      </c>
    </row>
    <row r="28" spans="1:30" ht="30" customHeight="1" thickBot="1" x14ac:dyDescent="0.3">
      <c r="A28" s="43"/>
      <c r="B28" s="41">
        <v>16</v>
      </c>
      <c r="C28" s="59"/>
      <c r="D28" s="60"/>
      <c r="E28" s="61"/>
      <c r="F28" s="62"/>
      <c r="G28" s="62"/>
      <c r="H28" s="60"/>
      <c r="I28" s="60"/>
      <c r="J28" s="54" t="str">
        <f t="shared" si="6"/>
        <v/>
      </c>
      <c r="K28" s="54" t="str">
        <f t="shared" si="23"/>
        <v/>
      </c>
      <c r="L28" s="54" t="str">
        <f t="shared" si="24"/>
        <v/>
      </c>
      <c r="M28" s="54" t="str">
        <f t="shared" si="7"/>
        <v/>
      </c>
      <c r="N28" s="54" t="str">
        <f t="shared" si="8"/>
        <v/>
      </c>
      <c r="O28" s="54" t="str">
        <f t="shared" si="9"/>
        <v/>
      </c>
      <c r="P28" s="54" t="str">
        <f t="shared" si="10"/>
        <v/>
      </c>
      <c r="Q28" s="54" t="str">
        <f t="shared" si="11"/>
        <v/>
      </c>
      <c r="R28" s="54" t="str">
        <f t="shared" si="12"/>
        <v/>
      </c>
      <c r="S28" s="54" t="str">
        <f t="shared" si="13"/>
        <v/>
      </c>
      <c r="T28" s="54" t="str">
        <f t="shared" si="14"/>
        <v/>
      </c>
      <c r="U28" s="54" t="str">
        <f t="shared" si="15"/>
        <v/>
      </c>
      <c r="V28" s="54" t="str">
        <f t="shared" si="16"/>
        <v/>
      </c>
      <c r="W28" s="54" t="str">
        <f t="shared" si="25"/>
        <v/>
      </c>
      <c r="X28" s="54" t="str">
        <f t="shared" si="17"/>
        <v xml:space="preserve"> </v>
      </c>
      <c r="Y28" s="54" t="str">
        <f t="shared" si="18"/>
        <v xml:space="preserve"> </v>
      </c>
      <c r="Z28" s="54" t="str">
        <f t="shared" si="19"/>
        <v xml:space="preserve"> </v>
      </c>
      <c r="AA28" s="54" t="str">
        <f t="shared" si="20"/>
        <v xml:space="preserve"> </v>
      </c>
      <c r="AB28" s="79" t="str">
        <f t="shared" si="21"/>
        <v xml:space="preserve"> </v>
      </c>
      <c r="AC28" s="78"/>
      <c r="AD28" s="84" t="str">
        <f t="shared" si="22"/>
        <v/>
      </c>
    </row>
    <row r="29" spans="1:30" ht="30" customHeight="1" thickBot="1" x14ac:dyDescent="0.3">
      <c r="A29" s="43"/>
      <c r="B29" s="42">
        <v>17</v>
      </c>
      <c r="C29" s="55"/>
      <c r="D29" s="56"/>
      <c r="E29" s="57"/>
      <c r="F29" s="58"/>
      <c r="G29" s="58"/>
      <c r="H29" s="56"/>
      <c r="I29" s="56"/>
      <c r="J29" s="86" t="str">
        <f t="shared" si="6"/>
        <v/>
      </c>
      <c r="K29" s="86" t="str">
        <f t="shared" si="23"/>
        <v/>
      </c>
      <c r="L29" s="86" t="str">
        <f t="shared" si="24"/>
        <v/>
      </c>
      <c r="M29" s="86" t="str">
        <f t="shared" si="7"/>
        <v/>
      </c>
      <c r="N29" s="86" t="str">
        <f t="shared" si="8"/>
        <v/>
      </c>
      <c r="O29" s="86" t="str">
        <f t="shared" si="9"/>
        <v/>
      </c>
      <c r="P29" s="86" t="str">
        <f t="shared" si="10"/>
        <v/>
      </c>
      <c r="Q29" s="86" t="str">
        <f t="shared" si="11"/>
        <v/>
      </c>
      <c r="R29" s="86" t="str">
        <f t="shared" si="12"/>
        <v/>
      </c>
      <c r="S29" s="86" t="str">
        <f t="shared" si="13"/>
        <v/>
      </c>
      <c r="T29" s="86" t="str">
        <f t="shared" si="14"/>
        <v/>
      </c>
      <c r="U29" s="86" t="str">
        <f t="shared" si="15"/>
        <v/>
      </c>
      <c r="V29" s="86" t="str">
        <f t="shared" si="16"/>
        <v/>
      </c>
      <c r="W29" s="86" t="str">
        <f t="shared" si="25"/>
        <v/>
      </c>
      <c r="X29" s="86" t="str">
        <f t="shared" si="17"/>
        <v xml:space="preserve"> </v>
      </c>
      <c r="Y29" s="86" t="str">
        <f t="shared" si="18"/>
        <v xml:space="preserve"> </v>
      </c>
      <c r="Z29" s="86" t="str">
        <f t="shared" si="19"/>
        <v xml:space="preserve"> </v>
      </c>
      <c r="AA29" s="86" t="str">
        <f t="shared" si="20"/>
        <v xml:space="preserve"> </v>
      </c>
      <c r="AB29" s="78" t="str">
        <f t="shared" si="21"/>
        <v xml:space="preserve"> </v>
      </c>
      <c r="AC29" s="78"/>
      <c r="AD29" s="87" t="str">
        <f t="shared" si="22"/>
        <v/>
      </c>
    </row>
    <row r="30" spans="1:30" ht="30" customHeight="1" thickBot="1" x14ac:dyDescent="0.3">
      <c r="A30" s="43"/>
      <c r="B30" s="41">
        <v>18</v>
      </c>
      <c r="C30" s="59"/>
      <c r="D30" s="60"/>
      <c r="E30" s="61"/>
      <c r="F30" s="62"/>
      <c r="G30" s="62"/>
      <c r="H30" s="60"/>
      <c r="I30" s="60"/>
      <c r="J30" s="54" t="str">
        <f t="shared" si="6"/>
        <v/>
      </c>
      <c r="K30" s="54" t="str">
        <f t="shared" si="23"/>
        <v/>
      </c>
      <c r="L30" s="54" t="str">
        <f t="shared" si="24"/>
        <v/>
      </c>
      <c r="M30" s="54" t="str">
        <f t="shared" si="7"/>
        <v/>
      </c>
      <c r="N30" s="54" t="str">
        <f t="shared" si="8"/>
        <v/>
      </c>
      <c r="O30" s="54" t="str">
        <f t="shared" si="9"/>
        <v/>
      </c>
      <c r="P30" s="54" t="str">
        <f t="shared" si="10"/>
        <v/>
      </c>
      <c r="Q30" s="54" t="str">
        <f t="shared" si="11"/>
        <v/>
      </c>
      <c r="R30" s="54" t="str">
        <f t="shared" si="12"/>
        <v/>
      </c>
      <c r="S30" s="54" t="str">
        <f t="shared" si="13"/>
        <v/>
      </c>
      <c r="T30" s="54" t="str">
        <f t="shared" si="14"/>
        <v/>
      </c>
      <c r="U30" s="54" t="str">
        <f t="shared" si="15"/>
        <v/>
      </c>
      <c r="V30" s="54" t="str">
        <f t="shared" si="16"/>
        <v/>
      </c>
      <c r="W30" s="54" t="str">
        <f t="shared" si="25"/>
        <v/>
      </c>
      <c r="X30" s="54" t="str">
        <f t="shared" si="17"/>
        <v xml:space="preserve"> </v>
      </c>
      <c r="Y30" s="54" t="str">
        <f t="shared" si="18"/>
        <v xml:space="preserve"> </v>
      </c>
      <c r="Z30" s="54" t="str">
        <f t="shared" si="19"/>
        <v xml:space="preserve"> </v>
      </c>
      <c r="AA30" s="54" t="str">
        <f t="shared" si="20"/>
        <v xml:space="preserve"> </v>
      </c>
      <c r="AB30" s="79" t="str">
        <f t="shared" si="21"/>
        <v xml:space="preserve"> </v>
      </c>
      <c r="AC30" s="78"/>
      <c r="AD30" s="84" t="str">
        <f t="shared" si="22"/>
        <v/>
      </c>
    </row>
    <row r="31" spans="1:30" ht="30" customHeight="1" thickBot="1" x14ac:dyDescent="0.3">
      <c r="A31" s="43"/>
      <c r="B31" s="42">
        <v>19</v>
      </c>
      <c r="C31" s="55"/>
      <c r="D31" s="56"/>
      <c r="E31" s="57"/>
      <c r="F31" s="58"/>
      <c r="G31" s="58"/>
      <c r="H31" s="56"/>
      <c r="I31" s="56"/>
      <c r="J31" s="86" t="str">
        <f t="shared" si="6"/>
        <v/>
      </c>
      <c r="K31" s="86" t="str">
        <f t="shared" si="23"/>
        <v/>
      </c>
      <c r="L31" s="86" t="str">
        <f t="shared" si="24"/>
        <v/>
      </c>
      <c r="M31" s="86" t="str">
        <f t="shared" si="7"/>
        <v/>
      </c>
      <c r="N31" s="86" t="str">
        <f t="shared" si="8"/>
        <v/>
      </c>
      <c r="O31" s="86" t="str">
        <f t="shared" si="9"/>
        <v/>
      </c>
      <c r="P31" s="86" t="str">
        <f t="shared" si="10"/>
        <v/>
      </c>
      <c r="Q31" s="86" t="str">
        <f t="shared" si="11"/>
        <v/>
      </c>
      <c r="R31" s="86" t="str">
        <f t="shared" si="12"/>
        <v/>
      </c>
      <c r="S31" s="86" t="str">
        <f t="shared" si="13"/>
        <v/>
      </c>
      <c r="T31" s="86" t="str">
        <f t="shared" si="14"/>
        <v/>
      </c>
      <c r="U31" s="86" t="str">
        <f t="shared" si="15"/>
        <v/>
      </c>
      <c r="V31" s="86" t="str">
        <f t="shared" si="16"/>
        <v/>
      </c>
      <c r="W31" s="86" t="str">
        <f t="shared" si="25"/>
        <v/>
      </c>
      <c r="X31" s="86" t="str">
        <f t="shared" si="17"/>
        <v xml:space="preserve"> </v>
      </c>
      <c r="Y31" s="86" t="str">
        <f t="shared" si="18"/>
        <v xml:space="preserve"> </v>
      </c>
      <c r="Z31" s="86" t="str">
        <f t="shared" si="19"/>
        <v xml:space="preserve"> </v>
      </c>
      <c r="AA31" s="86" t="str">
        <f t="shared" si="20"/>
        <v xml:space="preserve"> </v>
      </c>
      <c r="AB31" s="78" t="str">
        <f t="shared" si="21"/>
        <v xml:space="preserve"> </v>
      </c>
      <c r="AC31" s="78"/>
      <c r="AD31" s="87" t="str">
        <f t="shared" si="22"/>
        <v/>
      </c>
    </row>
    <row r="32" spans="1:30" ht="30" customHeight="1" thickBot="1" x14ac:dyDescent="0.3">
      <c r="A32" s="43"/>
      <c r="B32" s="41">
        <v>20</v>
      </c>
      <c r="C32" s="59"/>
      <c r="D32" s="60"/>
      <c r="E32" s="61"/>
      <c r="F32" s="62"/>
      <c r="G32" s="62"/>
      <c r="H32" s="60"/>
      <c r="I32" s="60"/>
      <c r="J32" s="54" t="str">
        <f t="shared" si="6"/>
        <v/>
      </c>
      <c r="K32" s="54" t="str">
        <f t="shared" si="23"/>
        <v/>
      </c>
      <c r="L32" s="54" t="str">
        <f t="shared" si="24"/>
        <v/>
      </c>
      <c r="M32" s="54" t="str">
        <f t="shared" si="7"/>
        <v/>
      </c>
      <c r="N32" s="54" t="str">
        <f t="shared" si="8"/>
        <v/>
      </c>
      <c r="O32" s="54" t="str">
        <f t="shared" si="9"/>
        <v/>
      </c>
      <c r="P32" s="54" t="str">
        <f t="shared" si="10"/>
        <v/>
      </c>
      <c r="Q32" s="54" t="str">
        <f t="shared" si="11"/>
        <v/>
      </c>
      <c r="R32" s="54" t="str">
        <f t="shared" si="12"/>
        <v/>
      </c>
      <c r="S32" s="54" t="str">
        <f t="shared" si="13"/>
        <v/>
      </c>
      <c r="T32" s="54" t="str">
        <f t="shared" si="14"/>
        <v/>
      </c>
      <c r="U32" s="54" t="str">
        <f t="shared" si="15"/>
        <v/>
      </c>
      <c r="V32" s="54" t="str">
        <f t="shared" si="16"/>
        <v/>
      </c>
      <c r="W32" s="54" t="str">
        <f t="shared" si="25"/>
        <v/>
      </c>
      <c r="X32" s="54" t="str">
        <f t="shared" si="17"/>
        <v xml:space="preserve"> </v>
      </c>
      <c r="Y32" s="54" t="str">
        <f t="shared" si="18"/>
        <v xml:space="preserve"> </v>
      </c>
      <c r="Z32" s="54" t="str">
        <f t="shared" si="19"/>
        <v xml:space="preserve"> </v>
      </c>
      <c r="AA32" s="54" t="str">
        <f t="shared" si="20"/>
        <v xml:space="preserve"> </v>
      </c>
      <c r="AB32" s="79" t="str">
        <f t="shared" si="21"/>
        <v xml:space="preserve"> </v>
      </c>
      <c r="AC32" s="78"/>
      <c r="AD32" s="84" t="str">
        <f t="shared" si="22"/>
        <v/>
      </c>
    </row>
    <row r="33" spans="1:30" ht="30" customHeight="1" thickBot="1" x14ac:dyDescent="0.3">
      <c r="A33" s="43"/>
      <c r="B33" s="42">
        <v>21</v>
      </c>
      <c r="C33" s="55"/>
      <c r="D33" s="56"/>
      <c r="E33" s="57"/>
      <c r="F33" s="58"/>
      <c r="G33" s="58"/>
      <c r="H33" s="56"/>
      <c r="I33" s="56"/>
      <c r="J33" s="86" t="str">
        <f t="shared" si="6"/>
        <v/>
      </c>
      <c r="K33" s="86" t="str">
        <f t="shared" si="23"/>
        <v/>
      </c>
      <c r="L33" s="86" t="str">
        <f t="shared" si="24"/>
        <v/>
      </c>
      <c r="M33" s="86" t="str">
        <f t="shared" si="7"/>
        <v/>
      </c>
      <c r="N33" s="86" t="str">
        <f t="shared" si="8"/>
        <v/>
      </c>
      <c r="O33" s="86" t="str">
        <f t="shared" si="9"/>
        <v/>
      </c>
      <c r="P33" s="86" t="str">
        <f t="shared" si="10"/>
        <v/>
      </c>
      <c r="Q33" s="86" t="str">
        <f t="shared" si="11"/>
        <v/>
      </c>
      <c r="R33" s="86" t="str">
        <f t="shared" si="12"/>
        <v/>
      </c>
      <c r="S33" s="86" t="str">
        <f t="shared" si="13"/>
        <v/>
      </c>
      <c r="T33" s="86" t="str">
        <f t="shared" si="14"/>
        <v/>
      </c>
      <c r="U33" s="86" t="str">
        <f t="shared" si="15"/>
        <v/>
      </c>
      <c r="V33" s="86" t="str">
        <f t="shared" si="16"/>
        <v/>
      </c>
      <c r="W33" s="86" t="str">
        <f t="shared" si="25"/>
        <v/>
      </c>
      <c r="X33" s="86" t="str">
        <f t="shared" si="17"/>
        <v xml:space="preserve"> </v>
      </c>
      <c r="Y33" s="86" t="str">
        <f t="shared" si="18"/>
        <v xml:space="preserve"> </v>
      </c>
      <c r="Z33" s="86" t="str">
        <f t="shared" si="19"/>
        <v xml:space="preserve"> </v>
      </c>
      <c r="AA33" s="86" t="str">
        <f t="shared" si="20"/>
        <v xml:space="preserve"> </v>
      </c>
      <c r="AB33" s="78" t="str">
        <f t="shared" si="21"/>
        <v xml:space="preserve"> </v>
      </c>
      <c r="AC33" s="78"/>
      <c r="AD33" s="87" t="str">
        <f t="shared" si="22"/>
        <v/>
      </c>
    </row>
    <row r="34" spans="1:30" ht="30" customHeight="1" thickBot="1" x14ac:dyDescent="0.3">
      <c r="A34" s="43"/>
      <c r="B34" s="41">
        <v>22</v>
      </c>
      <c r="C34" s="59"/>
      <c r="D34" s="60"/>
      <c r="E34" s="61"/>
      <c r="F34" s="62"/>
      <c r="G34" s="62"/>
      <c r="H34" s="60"/>
      <c r="I34" s="60"/>
      <c r="J34" s="54" t="str">
        <f t="shared" si="6"/>
        <v/>
      </c>
      <c r="K34" s="54" t="str">
        <f t="shared" si="23"/>
        <v/>
      </c>
      <c r="L34" s="54" t="str">
        <f t="shared" si="24"/>
        <v/>
      </c>
      <c r="M34" s="54" t="str">
        <f t="shared" si="7"/>
        <v/>
      </c>
      <c r="N34" s="54" t="str">
        <f t="shared" si="8"/>
        <v/>
      </c>
      <c r="O34" s="54" t="str">
        <f t="shared" si="9"/>
        <v/>
      </c>
      <c r="P34" s="54" t="str">
        <f t="shared" si="10"/>
        <v/>
      </c>
      <c r="Q34" s="54" t="str">
        <f t="shared" si="11"/>
        <v/>
      </c>
      <c r="R34" s="54" t="str">
        <f t="shared" si="12"/>
        <v/>
      </c>
      <c r="S34" s="54" t="str">
        <f t="shared" si="13"/>
        <v/>
      </c>
      <c r="T34" s="54" t="str">
        <f t="shared" si="14"/>
        <v/>
      </c>
      <c r="U34" s="54" t="str">
        <f t="shared" si="15"/>
        <v/>
      </c>
      <c r="V34" s="54" t="str">
        <f t="shared" si="16"/>
        <v/>
      </c>
      <c r="W34" s="54" t="str">
        <f t="shared" si="25"/>
        <v/>
      </c>
      <c r="X34" s="54" t="str">
        <f t="shared" si="17"/>
        <v xml:space="preserve"> </v>
      </c>
      <c r="Y34" s="54" t="str">
        <f t="shared" si="18"/>
        <v xml:space="preserve"> </v>
      </c>
      <c r="Z34" s="54" t="str">
        <f t="shared" si="19"/>
        <v xml:space="preserve"> </v>
      </c>
      <c r="AA34" s="54" t="str">
        <f t="shared" si="20"/>
        <v xml:space="preserve"> </v>
      </c>
      <c r="AB34" s="79" t="str">
        <f t="shared" si="21"/>
        <v xml:space="preserve"> </v>
      </c>
      <c r="AC34" s="78"/>
      <c r="AD34" s="84" t="str">
        <f t="shared" si="22"/>
        <v/>
      </c>
    </row>
    <row r="35" spans="1:30" ht="30" customHeight="1" thickBot="1" x14ac:dyDescent="0.3">
      <c r="A35" s="43"/>
      <c r="B35" s="42">
        <v>23</v>
      </c>
      <c r="C35" s="55"/>
      <c r="D35" s="56"/>
      <c r="E35" s="57"/>
      <c r="F35" s="58"/>
      <c r="G35" s="58"/>
      <c r="H35" s="56"/>
      <c r="I35" s="56"/>
      <c r="J35" s="86" t="str">
        <f t="shared" si="6"/>
        <v/>
      </c>
      <c r="K35" s="86" t="str">
        <f t="shared" si="23"/>
        <v/>
      </c>
      <c r="L35" s="86" t="str">
        <f t="shared" si="24"/>
        <v/>
      </c>
      <c r="M35" s="86" t="str">
        <f t="shared" si="7"/>
        <v/>
      </c>
      <c r="N35" s="86" t="str">
        <f t="shared" si="8"/>
        <v/>
      </c>
      <c r="O35" s="86" t="str">
        <f t="shared" si="9"/>
        <v/>
      </c>
      <c r="P35" s="86" t="str">
        <f t="shared" si="10"/>
        <v/>
      </c>
      <c r="Q35" s="86" t="str">
        <f t="shared" si="11"/>
        <v/>
      </c>
      <c r="R35" s="86" t="str">
        <f t="shared" si="12"/>
        <v/>
      </c>
      <c r="S35" s="86" t="str">
        <f t="shared" si="13"/>
        <v/>
      </c>
      <c r="T35" s="86" t="str">
        <f t="shared" si="14"/>
        <v/>
      </c>
      <c r="U35" s="86" t="str">
        <f t="shared" si="15"/>
        <v/>
      </c>
      <c r="V35" s="86" t="str">
        <f t="shared" si="16"/>
        <v/>
      </c>
      <c r="W35" s="86" t="str">
        <f t="shared" si="25"/>
        <v/>
      </c>
      <c r="X35" s="86" t="str">
        <f t="shared" si="17"/>
        <v xml:space="preserve"> </v>
      </c>
      <c r="Y35" s="86" t="str">
        <f t="shared" si="18"/>
        <v xml:space="preserve"> </v>
      </c>
      <c r="Z35" s="86" t="str">
        <f t="shared" si="19"/>
        <v xml:space="preserve"> </v>
      </c>
      <c r="AA35" s="86" t="str">
        <f t="shared" si="20"/>
        <v xml:space="preserve"> </v>
      </c>
      <c r="AB35" s="78" t="str">
        <f t="shared" si="21"/>
        <v xml:space="preserve"> </v>
      </c>
      <c r="AC35" s="78"/>
      <c r="AD35" s="87" t="str">
        <f t="shared" si="22"/>
        <v/>
      </c>
    </row>
    <row r="36" spans="1:30" ht="30" customHeight="1" thickBot="1" x14ac:dyDescent="0.3">
      <c r="A36" s="43"/>
      <c r="B36" s="41">
        <v>24</v>
      </c>
      <c r="C36" s="59"/>
      <c r="D36" s="60"/>
      <c r="E36" s="61"/>
      <c r="F36" s="62"/>
      <c r="G36" s="62"/>
      <c r="H36" s="60"/>
      <c r="I36" s="60"/>
      <c r="J36" s="54" t="str">
        <f t="shared" si="6"/>
        <v/>
      </c>
      <c r="K36" s="54" t="str">
        <f t="shared" si="23"/>
        <v/>
      </c>
      <c r="L36" s="54" t="str">
        <f t="shared" si="24"/>
        <v/>
      </c>
      <c r="M36" s="54" t="str">
        <f t="shared" si="7"/>
        <v/>
      </c>
      <c r="N36" s="54" t="str">
        <f t="shared" si="8"/>
        <v/>
      </c>
      <c r="O36" s="54" t="str">
        <f t="shared" si="9"/>
        <v/>
      </c>
      <c r="P36" s="54" t="str">
        <f t="shared" si="10"/>
        <v/>
      </c>
      <c r="Q36" s="54" t="str">
        <f t="shared" si="11"/>
        <v/>
      </c>
      <c r="R36" s="54" t="str">
        <f t="shared" si="12"/>
        <v/>
      </c>
      <c r="S36" s="54" t="str">
        <f t="shared" si="13"/>
        <v/>
      </c>
      <c r="T36" s="54" t="str">
        <f t="shared" si="14"/>
        <v/>
      </c>
      <c r="U36" s="54" t="str">
        <f t="shared" si="15"/>
        <v/>
      </c>
      <c r="V36" s="54" t="str">
        <f t="shared" si="16"/>
        <v/>
      </c>
      <c r="W36" s="54" t="str">
        <f t="shared" si="25"/>
        <v/>
      </c>
      <c r="X36" s="54" t="str">
        <f t="shared" si="17"/>
        <v xml:space="preserve"> </v>
      </c>
      <c r="Y36" s="54" t="str">
        <f t="shared" si="18"/>
        <v xml:space="preserve"> </v>
      </c>
      <c r="Z36" s="54" t="str">
        <f t="shared" si="19"/>
        <v xml:space="preserve"> </v>
      </c>
      <c r="AA36" s="54" t="str">
        <f t="shared" si="20"/>
        <v xml:space="preserve"> </v>
      </c>
      <c r="AB36" s="79" t="str">
        <f t="shared" si="21"/>
        <v xml:space="preserve"> </v>
      </c>
      <c r="AC36" s="78"/>
      <c r="AD36" s="84" t="str">
        <f t="shared" si="22"/>
        <v/>
      </c>
    </row>
    <row r="37" spans="1:30" ht="30" customHeight="1" thickBot="1" x14ac:dyDescent="0.3">
      <c r="A37" s="43"/>
      <c r="B37" s="42">
        <v>25</v>
      </c>
      <c r="C37" s="55"/>
      <c r="D37" s="56"/>
      <c r="E37" s="57"/>
      <c r="F37" s="58"/>
      <c r="G37" s="58"/>
      <c r="H37" s="56"/>
      <c r="I37" s="56"/>
      <c r="J37" s="86" t="str">
        <f t="shared" si="6"/>
        <v/>
      </c>
      <c r="K37" s="86" t="str">
        <f t="shared" si="23"/>
        <v/>
      </c>
      <c r="L37" s="86" t="str">
        <f t="shared" si="24"/>
        <v/>
      </c>
      <c r="M37" s="86" t="str">
        <f t="shared" si="7"/>
        <v/>
      </c>
      <c r="N37" s="86" t="str">
        <f t="shared" si="8"/>
        <v/>
      </c>
      <c r="O37" s="86" t="str">
        <f t="shared" si="9"/>
        <v/>
      </c>
      <c r="P37" s="86" t="str">
        <f t="shared" si="10"/>
        <v/>
      </c>
      <c r="Q37" s="86" t="str">
        <f t="shared" si="11"/>
        <v/>
      </c>
      <c r="R37" s="86" t="str">
        <f t="shared" si="12"/>
        <v/>
      </c>
      <c r="S37" s="86" t="str">
        <f t="shared" si="13"/>
        <v/>
      </c>
      <c r="T37" s="86" t="str">
        <f t="shared" si="14"/>
        <v/>
      </c>
      <c r="U37" s="86" t="str">
        <f t="shared" si="15"/>
        <v/>
      </c>
      <c r="V37" s="86" t="str">
        <f t="shared" si="16"/>
        <v/>
      </c>
      <c r="W37" s="86" t="str">
        <f t="shared" si="25"/>
        <v/>
      </c>
      <c r="X37" s="86" t="str">
        <f t="shared" si="17"/>
        <v xml:space="preserve"> </v>
      </c>
      <c r="Y37" s="86" t="str">
        <f t="shared" si="18"/>
        <v xml:space="preserve"> </v>
      </c>
      <c r="Z37" s="86" t="str">
        <f t="shared" si="19"/>
        <v xml:space="preserve"> </v>
      </c>
      <c r="AA37" s="86" t="str">
        <f t="shared" si="20"/>
        <v xml:space="preserve"> </v>
      </c>
      <c r="AB37" s="78" t="str">
        <f t="shared" si="21"/>
        <v xml:space="preserve"> </v>
      </c>
      <c r="AC37" s="78"/>
      <c r="AD37" s="87" t="str">
        <f t="shared" si="22"/>
        <v/>
      </c>
    </row>
    <row r="38" spans="1:30" ht="30" customHeight="1" thickBot="1" x14ac:dyDescent="0.3">
      <c r="A38" s="43"/>
      <c r="B38" s="41">
        <v>26</v>
      </c>
      <c r="C38" s="59"/>
      <c r="D38" s="60"/>
      <c r="E38" s="61"/>
      <c r="F38" s="62"/>
      <c r="G38" s="62"/>
      <c r="H38" s="60"/>
      <c r="I38" s="60"/>
      <c r="J38" s="54" t="str">
        <f t="shared" si="6"/>
        <v/>
      </c>
      <c r="K38" s="54" t="str">
        <f t="shared" si="23"/>
        <v/>
      </c>
      <c r="L38" s="54" t="str">
        <f t="shared" si="24"/>
        <v/>
      </c>
      <c r="M38" s="54" t="str">
        <f t="shared" si="7"/>
        <v/>
      </c>
      <c r="N38" s="54" t="str">
        <f t="shared" si="8"/>
        <v/>
      </c>
      <c r="O38" s="54" t="str">
        <f t="shared" si="9"/>
        <v/>
      </c>
      <c r="P38" s="54" t="str">
        <f t="shared" si="10"/>
        <v/>
      </c>
      <c r="Q38" s="54" t="str">
        <f t="shared" si="11"/>
        <v/>
      </c>
      <c r="R38" s="54" t="str">
        <f t="shared" si="12"/>
        <v/>
      </c>
      <c r="S38" s="54" t="str">
        <f t="shared" si="13"/>
        <v/>
      </c>
      <c r="T38" s="54" t="str">
        <f t="shared" si="14"/>
        <v/>
      </c>
      <c r="U38" s="54" t="str">
        <f t="shared" si="15"/>
        <v/>
      </c>
      <c r="V38" s="54" t="str">
        <f t="shared" si="16"/>
        <v/>
      </c>
      <c r="W38" s="54" t="str">
        <f t="shared" si="25"/>
        <v/>
      </c>
      <c r="X38" s="54" t="str">
        <f t="shared" si="17"/>
        <v xml:space="preserve"> </v>
      </c>
      <c r="Y38" s="54" t="str">
        <f t="shared" si="18"/>
        <v xml:space="preserve"> </v>
      </c>
      <c r="Z38" s="54" t="str">
        <f t="shared" si="19"/>
        <v xml:space="preserve"> </v>
      </c>
      <c r="AA38" s="54" t="str">
        <f t="shared" si="20"/>
        <v xml:space="preserve"> </v>
      </c>
      <c r="AB38" s="79" t="str">
        <f t="shared" si="21"/>
        <v xml:space="preserve"> </v>
      </c>
      <c r="AC38" s="78"/>
      <c r="AD38" s="84" t="str">
        <f t="shared" si="22"/>
        <v/>
      </c>
    </row>
    <row r="39" spans="1:30" ht="30" customHeight="1" thickBot="1" x14ac:dyDescent="0.3">
      <c r="A39" s="43"/>
      <c r="B39" s="42">
        <v>27</v>
      </c>
      <c r="C39" s="55"/>
      <c r="D39" s="56"/>
      <c r="E39" s="57"/>
      <c r="F39" s="58"/>
      <c r="G39" s="58"/>
      <c r="H39" s="56"/>
      <c r="I39" s="56"/>
      <c r="J39" s="86" t="str">
        <f t="shared" si="6"/>
        <v/>
      </c>
      <c r="K39" s="86" t="str">
        <f t="shared" si="23"/>
        <v/>
      </c>
      <c r="L39" s="86" t="str">
        <f t="shared" si="24"/>
        <v/>
      </c>
      <c r="M39" s="86" t="str">
        <f t="shared" si="7"/>
        <v/>
      </c>
      <c r="N39" s="86" t="str">
        <f t="shared" si="8"/>
        <v/>
      </c>
      <c r="O39" s="86" t="str">
        <f t="shared" si="9"/>
        <v/>
      </c>
      <c r="P39" s="86" t="str">
        <f t="shared" si="10"/>
        <v/>
      </c>
      <c r="Q39" s="86" t="str">
        <f t="shared" si="11"/>
        <v/>
      </c>
      <c r="R39" s="86" t="str">
        <f t="shared" si="12"/>
        <v/>
      </c>
      <c r="S39" s="86" t="str">
        <f t="shared" si="13"/>
        <v/>
      </c>
      <c r="T39" s="86" t="str">
        <f t="shared" si="14"/>
        <v/>
      </c>
      <c r="U39" s="86" t="str">
        <f t="shared" si="15"/>
        <v/>
      </c>
      <c r="V39" s="86" t="str">
        <f t="shared" si="16"/>
        <v/>
      </c>
      <c r="W39" s="86" t="str">
        <f t="shared" si="25"/>
        <v/>
      </c>
      <c r="X39" s="86" t="str">
        <f t="shared" si="17"/>
        <v xml:space="preserve"> </v>
      </c>
      <c r="Y39" s="86" t="str">
        <f t="shared" si="18"/>
        <v xml:space="preserve"> </v>
      </c>
      <c r="Z39" s="86" t="str">
        <f t="shared" si="19"/>
        <v xml:space="preserve"> </v>
      </c>
      <c r="AA39" s="86" t="str">
        <f t="shared" si="20"/>
        <v xml:space="preserve"> </v>
      </c>
      <c r="AB39" s="78" t="str">
        <f t="shared" si="21"/>
        <v xml:space="preserve"> </v>
      </c>
      <c r="AC39" s="78"/>
      <c r="AD39" s="87" t="str">
        <f t="shared" si="22"/>
        <v/>
      </c>
    </row>
    <row r="40" spans="1:30" ht="30" customHeight="1" thickBot="1" x14ac:dyDescent="0.3">
      <c r="A40" s="43"/>
      <c r="B40" s="41">
        <v>28</v>
      </c>
      <c r="C40" s="59"/>
      <c r="D40" s="60"/>
      <c r="E40" s="61"/>
      <c r="F40" s="62"/>
      <c r="G40" s="62"/>
      <c r="H40" s="60"/>
      <c r="I40" s="60"/>
      <c r="J40" s="54" t="str">
        <f t="shared" si="6"/>
        <v/>
      </c>
      <c r="K40" s="54" t="str">
        <f t="shared" si="23"/>
        <v/>
      </c>
      <c r="L40" s="54" t="str">
        <f t="shared" si="24"/>
        <v/>
      </c>
      <c r="M40" s="54" t="str">
        <f t="shared" si="7"/>
        <v/>
      </c>
      <c r="N40" s="54" t="str">
        <f t="shared" si="8"/>
        <v/>
      </c>
      <c r="O40" s="54" t="str">
        <f t="shared" si="9"/>
        <v/>
      </c>
      <c r="P40" s="54" t="str">
        <f t="shared" si="10"/>
        <v/>
      </c>
      <c r="Q40" s="54" t="str">
        <f t="shared" si="11"/>
        <v/>
      </c>
      <c r="R40" s="54" t="str">
        <f t="shared" si="12"/>
        <v/>
      </c>
      <c r="S40" s="54" t="str">
        <f t="shared" si="13"/>
        <v/>
      </c>
      <c r="T40" s="54" t="str">
        <f t="shared" si="14"/>
        <v/>
      </c>
      <c r="U40" s="54" t="str">
        <f t="shared" si="15"/>
        <v/>
      </c>
      <c r="V40" s="54" t="str">
        <f t="shared" si="16"/>
        <v/>
      </c>
      <c r="W40" s="54" t="str">
        <f t="shared" si="25"/>
        <v/>
      </c>
      <c r="X40" s="54" t="str">
        <f t="shared" si="17"/>
        <v xml:space="preserve"> </v>
      </c>
      <c r="Y40" s="54" t="str">
        <f t="shared" si="18"/>
        <v xml:space="preserve"> </v>
      </c>
      <c r="Z40" s="54" t="str">
        <f t="shared" si="19"/>
        <v xml:space="preserve"> </v>
      </c>
      <c r="AA40" s="54" t="str">
        <f t="shared" si="20"/>
        <v xml:space="preserve"> </v>
      </c>
      <c r="AB40" s="79" t="str">
        <f t="shared" si="21"/>
        <v xml:space="preserve"> </v>
      </c>
      <c r="AC40" s="78"/>
      <c r="AD40" s="84" t="str">
        <f t="shared" si="22"/>
        <v/>
      </c>
    </row>
    <row r="41" spans="1:30" ht="30" customHeight="1" thickBot="1" x14ac:dyDescent="0.3">
      <c r="A41" s="38"/>
      <c r="B41" s="42">
        <v>29</v>
      </c>
      <c r="C41" s="55"/>
      <c r="D41" s="56"/>
      <c r="E41" s="57"/>
      <c r="F41" s="58"/>
      <c r="G41" s="58"/>
      <c r="H41" s="56"/>
      <c r="I41" s="56"/>
      <c r="J41" s="86" t="str">
        <f t="shared" si="6"/>
        <v/>
      </c>
      <c r="K41" s="86" t="str">
        <f t="shared" si="23"/>
        <v/>
      </c>
      <c r="L41" s="86" t="str">
        <f t="shared" si="24"/>
        <v/>
      </c>
      <c r="M41" s="86" t="str">
        <f t="shared" si="7"/>
        <v/>
      </c>
      <c r="N41" s="86" t="str">
        <f t="shared" si="8"/>
        <v/>
      </c>
      <c r="O41" s="86" t="str">
        <f t="shared" si="9"/>
        <v/>
      </c>
      <c r="P41" s="86" t="str">
        <f t="shared" si="10"/>
        <v/>
      </c>
      <c r="Q41" s="86" t="str">
        <f t="shared" si="11"/>
        <v/>
      </c>
      <c r="R41" s="86" t="str">
        <f t="shared" si="12"/>
        <v/>
      </c>
      <c r="S41" s="86" t="str">
        <f t="shared" si="13"/>
        <v/>
      </c>
      <c r="T41" s="86" t="str">
        <f t="shared" si="14"/>
        <v/>
      </c>
      <c r="U41" s="86" t="str">
        <f t="shared" si="15"/>
        <v/>
      </c>
      <c r="V41" s="86" t="str">
        <f t="shared" si="16"/>
        <v/>
      </c>
      <c r="W41" s="86" t="str">
        <f t="shared" si="25"/>
        <v/>
      </c>
      <c r="X41" s="86" t="str">
        <f t="shared" si="17"/>
        <v xml:space="preserve"> </v>
      </c>
      <c r="Y41" s="86" t="str">
        <f t="shared" si="18"/>
        <v xml:space="preserve"> </v>
      </c>
      <c r="Z41" s="86" t="str">
        <f t="shared" si="19"/>
        <v xml:space="preserve"> </v>
      </c>
      <c r="AA41" s="86" t="str">
        <f t="shared" si="20"/>
        <v xml:space="preserve"> </v>
      </c>
      <c r="AB41" s="78" t="str">
        <f t="shared" si="21"/>
        <v xml:space="preserve"> </v>
      </c>
      <c r="AC41" s="78"/>
      <c r="AD41" s="87" t="str">
        <f t="shared" si="22"/>
        <v/>
      </c>
    </row>
    <row r="42" spans="1:30" ht="30" customHeight="1" thickBot="1" x14ac:dyDescent="0.3">
      <c r="A42" s="38"/>
      <c r="B42" s="41">
        <v>30</v>
      </c>
      <c r="C42" s="59"/>
      <c r="D42" s="60"/>
      <c r="E42" s="61"/>
      <c r="F42" s="62"/>
      <c r="G42" s="62"/>
      <c r="H42" s="60"/>
      <c r="I42" s="60"/>
      <c r="J42" s="54" t="str">
        <f t="shared" si="6"/>
        <v/>
      </c>
      <c r="K42" s="54" t="str">
        <f t="shared" si="23"/>
        <v/>
      </c>
      <c r="L42" s="54" t="str">
        <f t="shared" si="24"/>
        <v/>
      </c>
      <c r="M42" s="54" t="str">
        <f t="shared" si="7"/>
        <v/>
      </c>
      <c r="N42" s="54" t="str">
        <f t="shared" si="8"/>
        <v/>
      </c>
      <c r="O42" s="54" t="str">
        <f t="shared" si="9"/>
        <v/>
      </c>
      <c r="P42" s="54" t="str">
        <f t="shared" si="10"/>
        <v/>
      </c>
      <c r="Q42" s="54" t="str">
        <f t="shared" si="11"/>
        <v/>
      </c>
      <c r="R42" s="54" t="str">
        <f t="shared" si="12"/>
        <v/>
      </c>
      <c r="S42" s="54" t="str">
        <f t="shared" si="13"/>
        <v/>
      </c>
      <c r="T42" s="54" t="str">
        <f t="shared" si="14"/>
        <v/>
      </c>
      <c r="U42" s="54" t="str">
        <f t="shared" si="15"/>
        <v/>
      </c>
      <c r="V42" s="54" t="str">
        <f t="shared" si="16"/>
        <v/>
      </c>
      <c r="W42" s="54" t="str">
        <f t="shared" si="25"/>
        <v/>
      </c>
      <c r="X42" s="54" t="str">
        <f t="shared" si="17"/>
        <v xml:space="preserve"> </v>
      </c>
      <c r="Y42" s="54" t="str">
        <f t="shared" si="18"/>
        <v xml:space="preserve"> </v>
      </c>
      <c r="Z42" s="54" t="str">
        <f t="shared" si="19"/>
        <v xml:space="preserve"> </v>
      </c>
      <c r="AA42" s="54" t="str">
        <f t="shared" si="20"/>
        <v xml:space="preserve"> </v>
      </c>
      <c r="AB42" s="79" t="str">
        <f t="shared" si="21"/>
        <v xml:space="preserve"> </v>
      </c>
      <c r="AC42" s="78"/>
      <c r="AD42" s="84" t="str">
        <f t="shared" si="22"/>
        <v/>
      </c>
    </row>
    <row r="43" spans="1:30" ht="30" customHeight="1" thickBot="1" x14ac:dyDescent="0.3">
      <c r="A43" s="38"/>
      <c r="B43" s="42">
        <v>31</v>
      </c>
      <c r="C43" s="55"/>
      <c r="D43" s="56"/>
      <c r="E43" s="57"/>
      <c r="F43" s="58"/>
      <c r="G43" s="58"/>
      <c r="H43" s="56"/>
      <c r="I43" s="56"/>
      <c r="J43" s="86" t="str">
        <f t="shared" si="6"/>
        <v/>
      </c>
      <c r="K43" s="86" t="str">
        <f t="shared" si="23"/>
        <v/>
      </c>
      <c r="L43" s="86" t="str">
        <f t="shared" si="24"/>
        <v/>
      </c>
      <c r="M43" s="86" t="str">
        <f t="shared" si="7"/>
        <v/>
      </c>
      <c r="N43" s="86" t="str">
        <f t="shared" si="8"/>
        <v/>
      </c>
      <c r="O43" s="86" t="str">
        <f t="shared" si="9"/>
        <v/>
      </c>
      <c r="P43" s="86" t="str">
        <f t="shared" si="10"/>
        <v/>
      </c>
      <c r="Q43" s="86" t="str">
        <f t="shared" si="11"/>
        <v/>
      </c>
      <c r="R43" s="86" t="str">
        <f t="shared" si="12"/>
        <v/>
      </c>
      <c r="S43" s="86" t="str">
        <f t="shared" si="13"/>
        <v/>
      </c>
      <c r="T43" s="86" t="str">
        <f t="shared" si="14"/>
        <v/>
      </c>
      <c r="U43" s="86" t="str">
        <f t="shared" si="15"/>
        <v/>
      </c>
      <c r="V43" s="86" t="str">
        <f t="shared" si="16"/>
        <v/>
      </c>
      <c r="W43" s="86" t="str">
        <f t="shared" si="25"/>
        <v/>
      </c>
      <c r="X43" s="86" t="str">
        <f t="shared" si="17"/>
        <v xml:space="preserve"> </v>
      </c>
      <c r="Y43" s="86" t="str">
        <f t="shared" si="18"/>
        <v xml:space="preserve"> </v>
      </c>
      <c r="Z43" s="86" t="str">
        <f t="shared" si="19"/>
        <v xml:space="preserve"> </v>
      </c>
      <c r="AA43" s="86" t="str">
        <f t="shared" si="20"/>
        <v xml:space="preserve"> </v>
      </c>
      <c r="AB43" s="78" t="str">
        <f t="shared" si="21"/>
        <v xml:space="preserve"> </v>
      </c>
      <c r="AC43" s="78"/>
      <c r="AD43" s="87" t="str">
        <f t="shared" si="22"/>
        <v/>
      </c>
    </row>
    <row r="44" spans="1:30" ht="30" customHeight="1" thickBot="1" x14ac:dyDescent="0.3">
      <c r="A44" s="38"/>
      <c r="B44" s="41">
        <v>32</v>
      </c>
      <c r="C44" s="59"/>
      <c r="D44" s="60"/>
      <c r="E44" s="61"/>
      <c r="F44" s="62"/>
      <c r="G44" s="62"/>
      <c r="H44" s="60"/>
      <c r="I44" s="60"/>
      <c r="J44" s="54" t="str">
        <f t="shared" si="6"/>
        <v/>
      </c>
      <c r="K44" s="54" t="str">
        <f t="shared" si="23"/>
        <v/>
      </c>
      <c r="L44" s="54" t="str">
        <f t="shared" si="24"/>
        <v/>
      </c>
      <c r="M44" s="54" t="str">
        <f t="shared" si="7"/>
        <v/>
      </c>
      <c r="N44" s="54" t="str">
        <f t="shared" si="8"/>
        <v/>
      </c>
      <c r="O44" s="54" t="str">
        <f t="shared" si="9"/>
        <v/>
      </c>
      <c r="P44" s="54" t="str">
        <f t="shared" si="10"/>
        <v/>
      </c>
      <c r="Q44" s="54" t="str">
        <f t="shared" si="11"/>
        <v/>
      </c>
      <c r="R44" s="54" t="str">
        <f t="shared" si="12"/>
        <v/>
      </c>
      <c r="S44" s="54" t="str">
        <f t="shared" si="13"/>
        <v/>
      </c>
      <c r="T44" s="54" t="str">
        <f t="shared" si="14"/>
        <v/>
      </c>
      <c r="U44" s="54" t="str">
        <f t="shared" si="15"/>
        <v/>
      </c>
      <c r="V44" s="54" t="str">
        <f t="shared" si="16"/>
        <v/>
      </c>
      <c r="W44" s="54" t="str">
        <f t="shared" si="25"/>
        <v/>
      </c>
      <c r="X44" s="54" t="str">
        <f t="shared" si="17"/>
        <v xml:space="preserve"> </v>
      </c>
      <c r="Y44" s="54" t="str">
        <f t="shared" si="18"/>
        <v xml:space="preserve"> </v>
      </c>
      <c r="Z44" s="54" t="str">
        <f t="shared" si="19"/>
        <v xml:space="preserve"> </v>
      </c>
      <c r="AA44" s="54" t="str">
        <f t="shared" si="20"/>
        <v xml:space="preserve"> </v>
      </c>
      <c r="AB44" s="79" t="str">
        <f t="shared" si="21"/>
        <v xml:space="preserve"> </v>
      </c>
      <c r="AC44" s="78"/>
      <c r="AD44" s="84" t="str">
        <f t="shared" si="22"/>
        <v/>
      </c>
    </row>
    <row r="45" spans="1:30" ht="30" customHeight="1" thickBot="1" x14ac:dyDescent="0.3">
      <c r="A45" s="38"/>
      <c r="B45" s="42">
        <v>33</v>
      </c>
      <c r="C45" s="55"/>
      <c r="D45" s="56"/>
      <c r="E45" s="57"/>
      <c r="F45" s="58"/>
      <c r="G45" s="58"/>
      <c r="H45" s="56"/>
      <c r="I45" s="56"/>
      <c r="J45" s="86" t="str">
        <f t="shared" si="6"/>
        <v/>
      </c>
      <c r="K45" s="86" t="str">
        <f t="shared" si="23"/>
        <v/>
      </c>
      <c r="L45" s="86" t="str">
        <f t="shared" si="24"/>
        <v/>
      </c>
      <c r="M45" s="86" t="str">
        <f t="shared" si="7"/>
        <v/>
      </c>
      <c r="N45" s="86" t="str">
        <f t="shared" si="8"/>
        <v/>
      </c>
      <c r="O45" s="86" t="str">
        <f t="shared" si="9"/>
        <v/>
      </c>
      <c r="P45" s="86" t="str">
        <f t="shared" si="10"/>
        <v/>
      </c>
      <c r="Q45" s="86" t="str">
        <f t="shared" si="11"/>
        <v/>
      </c>
      <c r="R45" s="86" t="str">
        <f t="shared" si="12"/>
        <v/>
      </c>
      <c r="S45" s="86" t="str">
        <f t="shared" si="13"/>
        <v/>
      </c>
      <c r="T45" s="86" t="str">
        <f t="shared" si="14"/>
        <v/>
      </c>
      <c r="U45" s="86" t="str">
        <f t="shared" si="15"/>
        <v/>
      </c>
      <c r="V45" s="86" t="str">
        <f t="shared" si="16"/>
        <v/>
      </c>
      <c r="W45" s="86" t="str">
        <f t="shared" si="25"/>
        <v/>
      </c>
      <c r="X45" s="86" t="str">
        <f t="shared" si="17"/>
        <v xml:space="preserve"> </v>
      </c>
      <c r="Y45" s="86" t="str">
        <f t="shared" si="18"/>
        <v xml:space="preserve"> </v>
      </c>
      <c r="Z45" s="86" t="str">
        <f t="shared" si="19"/>
        <v xml:space="preserve"> </v>
      </c>
      <c r="AA45" s="86" t="str">
        <f t="shared" si="20"/>
        <v xml:space="preserve"> </v>
      </c>
      <c r="AB45" s="78" t="str">
        <f t="shared" si="21"/>
        <v xml:space="preserve"> </v>
      </c>
      <c r="AC45" s="78"/>
      <c r="AD45" s="87" t="str">
        <f t="shared" si="22"/>
        <v/>
      </c>
    </row>
    <row r="46" spans="1:30" ht="30" customHeight="1" thickBot="1" x14ac:dyDescent="0.3">
      <c r="A46" s="38"/>
      <c r="B46" s="41">
        <v>34</v>
      </c>
      <c r="C46" s="59"/>
      <c r="D46" s="60"/>
      <c r="E46" s="61"/>
      <c r="F46" s="62"/>
      <c r="G46" s="62"/>
      <c r="H46" s="60"/>
      <c r="I46" s="60"/>
      <c r="J46" s="54" t="str">
        <f t="shared" si="6"/>
        <v/>
      </c>
      <c r="K46" s="54" t="str">
        <f t="shared" si="23"/>
        <v/>
      </c>
      <c r="L46" s="54" t="str">
        <f t="shared" si="24"/>
        <v/>
      </c>
      <c r="M46" s="54" t="str">
        <f t="shared" si="7"/>
        <v/>
      </c>
      <c r="N46" s="54" t="str">
        <f t="shared" si="8"/>
        <v/>
      </c>
      <c r="O46" s="54" t="str">
        <f t="shared" si="9"/>
        <v/>
      </c>
      <c r="P46" s="54" t="str">
        <f t="shared" si="10"/>
        <v/>
      </c>
      <c r="Q46" s="54" t="str">
        <f t="shared" si="11"/>
        <v/>
      </c>
      <c r="R46" s="54" t="str">
        <f t="shared" si="12"/>
        <v/>
      </c>
      <c r="S46" s="54" t="str">
        <f t="shared" si="13"/>
        <v/>
      </c>
      <c r="T46" s="54" t="str">
        <f t="shared" si="14"/>
        <v/>
      </c>
      <c r="U46" s="54" t="str">
        <f t="shared" si="15"/>
        <v/>
      </c>
      <c r="V46" s="54" t="str">
        <f t="shared" si="16"/>
        <v/>
      </c>
      <c r="W46" s="54" t="str">
        <f t="shared" si="25"/>
        <v/>
      </c>
      <c r="X46" s="54" t="str">
        <f t="shared" si="17"/>
        <v xml:space="preserve"> </v>
      </c>
      <c r="Y46" s="54" t="str">
        <f t="shared" si="18"/>
        <v xml:space="preserve"> </v>
      </c>
      <c r="Z46" s="54" t="str">
        <f t="shared" si="19"/>
        <v xml:space="preserve"> </v>
      </c>
      <c r="AA46" s="54" t="str">
        <f t="shared" si="20"/>
        <v xml:space="preserve"> </v>
      </c>
      <c r="AB46" s="79" t="str">
        <f t="shared" si="21"/>
        <v xml:space="preserve"> </v>
      </c>
      <c r="AC46" s="78"/>
      <c r="AD46" s="84" t="str">
        <f t="shared" si="22"/>
        <v/>
      </c>
    </row>
    <row r="47" spans="1:30" ht="30" customHeight="1" thickBot="1" x14ac:dyDescent="0.3">
      <c r="A47" s="38"/>
      <c r="B47" s="42">
        <v>35</v>
      </c>
      <c r="C47" s="55"/>
      <c r="D47" s="56"/>
      <c r="E47" s="57"/>
      <c r="F47" s="58"/>
      <c r="G47" s="58"/>
      <c r="H47" s="56"/>
      <c r="I47" s="56"/>
      <c r="J47" s="86" t="str">
        <f t="shared" si="6"/>
        <v/>
      </c>
      <c r="K47" s="86" t="str">
        <f t="shared" si="23"/>
        <v/>
      </c>
      <c r="L47" s="86" t="str">
        <f t="shared" si="24"/>
        <v/>
      </c>
      <c r="M47" s="86" t="str">
        <f t="shared" si="7"/>
        <v/>
      </c>
      <c r="N47" s="86" t="str">
        <f t="shared" si="8"/>
        <v/>
      </c>
      <c r="O47" s="86" t="str">
        <f t="shared" si="9"/>
        <v/>
      </c>
      <c r="P47" s="86" t="str">
        <f t="shared" si="10"/>
        <v/>
      </c>
      <c r="Q47" s="86" t="str">
        <f t="shared" si="11"/>
        <v/>
      </c>
      <c r="R47" s="86" t="str">
        <f t="shared" si="12"/>
        <v/>
      </c>
      <c r="S47" s="86" t="str">
        <f t="shared" si="13"/>
        <v/>
      </c>
      <c r="T47" s="86" t="str">
        <f t="shared" si="14"/>
        <v/>
      </c>
      <c r="U47" s="86" t="str">
        <f t="shared" si="15"/>
        <v/>
      </c>
      <c r="V47" s="86" t="str">
        <f t="shared" si="16"/>
        <v/>
      </c>
      <c r="W47" s="86" t="str">
        <f t="shared" si="25"/>
        <v/>
      </c>
      <c r="X47" s="86" t="str">
        <f t="shared" si="17"/>
        <v xml:space="preserve"> </v>
      </c>
      <c r="Y47" s="86" t="str">
        <f t="shared" si="18"/>
        <v xml:space="preserve"> </v>
      </c>
      <c r="Z47" s="86" t="str">
        <f t="shared" si="19"/>
        <v xml:space="preserve"> </v>
      </c>
      <c r="AA47" s="86" t="str">
        <f t="shared" si="20"/>
        <v xml:space="preserve"> </v>
      </c>
      <c r="AB47" s="78" t="str">
        <f t="shared" si="21"/>
        <v xml:space="preserve"> </v>
      </c>
      <c r="AC47" s="78"/>
      <c r="AD47" s="87" t="str">
        <f t="shared" si="22"/>
        <v/>
      </c>
    </row>
    <row r="48" spans="1:30" ht="30" customHeight="1" thickBot="1" x14ac:dyDescent="0.3">
      <c r="A48" s="38"/>
      <c r="B48" s="41">
        <v>36</v>
      </c>
      <c r="C48" s="59"/>
      <c r="D48" s="60"/>
      <c r="E48" s="61"/>
      <c r="F48" s="62"/>
      <c r="G48" s="62"/>
      <c r="H48" s="60"/>
      <c r="I48" s="60"/>
      <c r="J48" s="54" t="str">
        <f t="shared" si="6"/>
        <v/>
      </c>
      <c r="K48" s="54" t="str">
        <f t="shared" si="23"/>
        <v/>
      </c>
      <c r="L48" s="54" t="str">
        <f t="shared" si="24"/>
        <v/>
      </c>
      <c r="M48" s="54" t="str">
        <f t="shared" si="7"/>
        <v/>
      </c>
      <c r="N48" s="54" t="str">
        <f t="shared" si="8"/>
        <v/>
      </c>
      <c r="O48" s="54" t="str">
        <f t="shared" si="9"/>
        <v/>
      </c>
      <c r="P48" s="54" t="str">
        <f t="shared" si="10"/>
        <v/>
      </c>
      <c r="Q48" s="54" t="str">
        <f t="shared" si="11"/>
        <v/>
      </c>
      <c r="R48" s="54" t="str">
        <f t="shared" si="12"/>
        <v/>
      </c>
      <c r="S48" s="54" t="str">
        <f t="shared" si="13"/>
        <v/>
      </c>
      <c r="T48" s="54" t="str">
        <f t="shared" si="14"/>
        <v/>
      </c>
      <c r="U48" s="54" t="str">
        <f t="shared" si="15"/>
        <v/>
      </c>
      <c r="V48" s="54" t="str">
        <f t="shared" si="16"/>
        <v/>
      </c>
      <c r="W48" s="54" t="str">
        <f t="shared" si="25"/>
        <v/>
      </c>
      <c r="X48" s="54" t="str">
        <f t="shared" si="17"/>
        <v xml:space="preserve"> </v>
      </c>
      <c r="Y48" s="54" t="str">
        <f t="shared" si="18"/>
        <v xml:space="preserve"> </v>
      </c>
      <c r="Z48" s="54" t="str">
        <f t="shared" si="19"/>
        <v xml:space="preserve"> </v>
      </c>
      <c r="AA48" s="54" t="str">
        <f t="shared" si="20"/>
        <v xml:space="preserve"> </v>
      </c>
      <c r="AB48" s="79" t="str">
        <f t="shared" si="21"/>
        <v xml:space="preserve"> </v>
      </c>
      <c r="AC48" s="78"/>
      <c r="AD48" s="84" t="str">
        <f t="shared" si="22"/>
        <v/>
      </c>
    </row>
    <row r="49" spans="1:30" ht="30" customHeight="1" thickBot="1" x14ac:dyDescent="0.3">
      <c r="A49" s="38"/>
      <c r="B49" s="42">
        <v>37</v>
      </c>
      <c r="C49" s="55"/>
      <c r="D49" s="56"/>
      <c r="E49" s="57"/>
      <c r="F49" s="58"/>
      <c r="G49" s="58"/>
      <c r="H49" s="56"/>
      <c r="I49" s="56"/>
      <c r="J49" s="86" t="str">
        <f t="shared" si="6"/>
        <v/>
      </c>
      <c r="K49" s="86" t="str">
        <f t="shared" si="23"/>
        <v/>
      </c>
      <c r="L49" s="86" t="str">
        <f t="shared" si="24"/>
        <v/>
      </c>
      <c r="M49" s="86" t="str">
        <f t="shared" si="7"/>
        <v/>
      </c>
      <c r="N49" s="86" t="str">
        <f t="shared" si="8"/>
        <v/>
      </c>
      <c r="O49" s="86" t="str">
        <f t="shared" si="9"/>
        <v/>
      </c>
      <c r="P49" s="86" t="str">
        <f t="shared" si="10"/>
        <v/>
      </c>
      <c r="Q49" s="86" t="str">
        <f t="shared" si="11"/>
        <v/>
      </c>
      <c r="R49" s="86" t="str">
        <f t="shared" si="12"/>
        <v/>
      </c>
      <c r="S49" s="86" t="str">
        <f t="shared" si="13"/>
        <v/>
      </c>
      <c r="T49" s="86" t="str">
        <f t="shared" si="14"/>
        <v/>
      </c>
      <c r="U49" s="86" t="str">
        <f t="shared" si="15"/>
        <v/>
      </c>
      <c r="V49" s="86" t="str">
        <f t="shared" si="16"/>
        <v/>
      </c>
      <c r="W49" s="86" t="str">
        <f t="shared" si="25"/>
        <v/>
      </c>
      <c r="X49" s="86" t="str">
        <f t="shared" si="17"/>
        <v xml:space="preserve"> </v>
      </c>
      <c r="Y49" s="86" t="str">
        <f t="shared" si="18"/>
        <v xml:space="preserve"> </v>
      </c>
      <c r="Z49" s="86" t="str">
        <f t="shared" si="19"/>
        <v xml:space="preserve"> </v>
      </c>
      <c r="AA49" s="86" t="str">
        <f t="shared" si="20"/>
        <v xml:space="preserve"> </v>
      </c>
      <c r="AB49" s="78" t="str">
        <f t="shared" si="21"/>
        <v xml:space="preserve"> </v>
      </c>
      <c r="AC49" s="78"/>
      <c r="AD49" s="87" t="str">
        <f t="shared" si="22"/>
        <v/>
      </c>
    </row>
    <row r="50" spans="1:30" ht="30" customHeight="1" thickBot="1" x14ac:dyDescent="0.3">
      <c r="A50" s="38"/>
      <c r="B50" s="41">
        <v>38</v>
      </c>
      <c r="C50" s="59"/>
      <c r="D50" s="60"/>
      <c r="E50" s="61"/>
      <c r="F50" s="62"/>
      <c r="G50" s="62"/>
      <c r="H50" s="60"/>
      <c r="I50" s="60"/>
      <c r="J50" s="54" t="str">
        <f t="shared" si="6"/>
        <v/>
      </c>
      <c r="K50" s="54" t="str">
        <f t="shared" si="23"/>
        <v/>
      </c>
      <c r="L50" s="54" t="str">
        <f t="shared" si="24"/>
        <v/>
      </c>
      <c r="M50" s="54" t="str">
        <f t="shared" si="7"/>
        <v/>
      </c>
      <c r="N50" s="54" t="str">
        <f t="shared" si="8"/>
        <v/>
      </c>
      <c r="O50" s="54" t="str">
        <f t="shared" si="9"/>
        <v/>
      </c>
      <c r="P50" s="54" t="str">
        <f t="shared" si="10"/>
        <v/>
      </c>
      <c r="Q50" s="54" t="str">
        <f t="shared" si="11"/>
        <v/>
      </c>
      <c r="R50" s="54" t="str">
        <f t="shared" si="12"/>
        <v/>
      </c>
      <c r="S50" s="54" t="str">
        <f t="shared" si="13"/>
        <v/>
      </c>
      <c r="T50" s="54" t="str">
        <f t="shared" si="14"/>
        <v/>
      </c>
      <c r="U50" s="54" t="str">
        <f t="shared" si="15"/>
        <v/>
      </c>
      <c r="V50" s="54" t="str">
        <f t="shared" si="16"/>
        <v/>
      </c>
      <c r="W50" s="54" t="str">
        <f t="shared" si="25"/>
        <v/>
      </c>
      <c r="X50" s="54" t="str">
        <f t="shared" si="17"/>
        <v xml:space="preserve"> </v>
      </c>
      <c r="Y50" s="54" t="str">
        <f t="shared" si="18"/>
        <v xml:space="preserve"> </v>
      </c>
      <c r="Z50" s="54" t="str">
        <f t="shared" si="19"/>
        <v xml:space="preserve"> </v>
      </c>
      <c r="AA50" s="54" t="str">
        <f t="shared" si="20"/>
        <v xml:space="preserve"> </v>
      </c>
      <c r="AB50" s="79" t="str">
        <f t="shared" si="21"/>
        <v xml:space="preserve"> </v>
      </c>
      <c r="AC50" s="78"/>
      <c r="AD50" s="84" t="str">
        <f t="shared" si="22"/>
        <v/>
      </c>
    </row>
    <row r="51" spans="1:30" ht="30" customHeight="1" thickBot="1" x14ac:dyDescent="0.3">
      <c r="A51" s="38"/>
      <c r="B51" s="42">
        <v>39</v>
      </c>
      <c r="C51" s="55"/>
      <c r="D51" s="56"/>
      <c r="E51" s="57"/>
      <c r="F51" s="58"/>
      <c r="G51" s="58"/>
      <c r="H51" s="56"/>
      <c r="I51" s="56"/>
      <c r="J51" s="86" t="str">
        <f t="shared" si="6"/>
        <v/>
      </c>
      <c r="K51" s="86" t="str">
        <f t="shared" si="23"/>
        <v/>
      </c>
      <c r="L51" s="86" t="str">
        <f t="shared" si="24"/>
        <v/>
      </c>
      <c r="M51" s="86" t="str">
        <f t="shared" si="7"/>
        <v/>
      </c>
      <c r="N51" s="86" t="str">
        <f t="shared" si="8"/>
        <v/>
      </c>
      <c r="O51" s="86" t="str">
        <f t="shared" si="9"/>
        <v/>
      </c>
      <c r="P51" s="86" t="str">
        <f t="shared" si="10"/>
        <v/>
      </c>
      <c r="Q51" s="86" t="str">
        <f t="shared" si="11"/>
        <v/>
      </c>
      <c r="R51" s="86" t="str">
        <f t="shared" si="12"/>
        <v/>
      </c>
      <c r="S51" s="86" t="str">
        <f t="shared" si="13"/>
        <v/>
      </c>
      <c r="T51" s="86" t="str">
        <f t="shared" si="14"/>
        <v/>
      </c>
      <c r="U51" s="86" t="str">
        <f t="shared" si="15"/>
        <v/>
      </c>
      <c r="V51" s="86" t="str">
        <f t="shared" si="16"/>
        <v/>
      </c>
      <c r="W51" s="86" t="str">
        <f t="shared" si="25"/>
        <v/>
      </c>
      <c r="X51" s="86" t="str">
        <f t="shared" si="17"/>
        <v xml:space="preserve"> </v>
      </c>
      <c r="Y51" s="86" t="str">
        <f t="shared" si="18"/>
        <v xml:space="preserve"> </v>
      </c>
      <c r="Z51" s="86" t="str">
        <f t="shared" si="19"/>
        <v xml:space="preserve"> </v>
      </c>
      <c r="AA51" s="86" t="str">
        <f t="shared" si="20"/>
        <v xml:space="preserve"> </v>
      </c>
      <c r="AB51" s="78" t="str">
        <f t="shared" si="21"/>
        <v xml:space="preserve"> </v>
      </c>
      <c r="AC51" s="78"/>
      <c r="AD51" s="87" t="str">
        <f t="shared" si="22"/>
        <v/>
      </c>
    </row>
    <row r="52" spans="1:30" ht="30" customHeight="1" thickBot="1" x14ac:dyDescent="0.3">
      <c r="A52" s="38"/>
      <c r="B52" s="41">
        <v>40</v>
      </c>
      <c r="C52" s="59"/>
      <c r="D52" s="60"/>
      <c r="E52" s="61"/>
      <c r="F52" s="62"/>
      <c r="G52" s="62"/>
      <c r="H52" s="60"/>
      <c r="I52" s="60"/>
      <c r="J52" s="54" t="str">
        <f t="shared" si="6"/>
        <v/>
      </c>
      <c r="K52" s="54" t="str">
        <f t="shared" si="23"/>
        <v/>
      </c>
      <c r="L52" s="54" t="str">
        <f t="shared" si="24"/>
        <v/>
      </c>
      <c r="M52" s="54" t="str">
        <f t="shared" si="7"/>
        <v/>
      </c>
      <c r="N52" s="54" t="str">
        <f t="shared" si="8"/>
        <v/>
      </c>
      <c r="O52" s="54" t="str">
        <f t="shared" si="9"/>
        <v/>
      </c>
      <c r="P52" s="54" t="str">
        <f t="shared" si="10"/>
        <v/>
      </c>
      <c r="Q52" s="54" t="str">
        <f t="shared" si="11"/>
        <v/>
      </c>
      <c r="R52" s="54" t="str">
        <f t="shared" si="12"/>
        <v/>
      </c>
      <c r="S52" s="54" t="str">
        <f t="shared" si="13"/>
        <v/>
      </c>
      <c r="T52" s="54" t="str">
        <f t="shared" si="14"/>
        <v/>
      </c>
      <c r="U52" s="54" t="str">
        <f t="shared" si="15"/>
        <v/>
      </c>
      <c r="V52" s="54" t="str">
        <f t="shared" si="16"/>
        <v/>
      </c>
      <c r="W52" s="54" t="str">
        <f t="shared" si="25"/>
        <v/>
      </c>
      <c r="X52" s="54" t="str">
        <f t="shared" si="17"/>
        <v xml:space="preserve"> </v>
      </c>
      <c r="Y52" s="54" t="str">
        <f t="shared" si="18"/>
        <v xml:space="preserve"> </v>
      </c>
      <c r="Z52" s="54" t="str">
        <f t="shared" si="19"/>
        <v xml:space="preserve"> </v>
      </c>
      <c r="AA52" s="54" t="str">
        <f t="shared" si="20"/>
        <v xml:space="preserve"> </v>
      </c>
      <c r="AB52" s="79" t="str">
        <f t="shared" si="21"/>
        <v xml:space="preserve"> </v>
      </c>
      <c r="AC52" s="78"/>
      <c r="AD52" s="84" t="str">
        <f t="shared" si="22"/>
        <v/>
      </c>
    </row>
    <row r="53" spans="1:30" ht="30" customHeight="1" thickBot="1" x14ac:dyDescent="0.3">
      <c r="A53" s="38"/>
      <c r="B53" s="42">
        <v>41</v>
      </c>
      <c r="C53" s="55"/>
      <c r="D53" s="56"/>
      <c r="E53" s="57"/>
      <c r="F53" s="58"/>
      <c r="G53" s="58"/>
      <c r="H53" s="56"/>
      <c r="I53" s="56"/>
      <c r="J53" s="86" t="str">
        <f t="shared" si="6"/>
        <v/>
      </c>
      <c r="K53" s="86" t="str">
        <f t="shared" si="23"/>
        <v/>
      </c>
      <c r="L53" s="86" t="str">
        <f t="shared" si="24"/>
        <v/>
      </c>
      <c r="M53" s="86" t="str">
        <f t="shared" si="7"/>
        <v/>
      </c>
      <c r="N53" s="86" t="str">
        <f t="shared" si="8"/>
        <v/>
      </c>
      <c r="O53" s="86" t="str">
        <f t="shared" si="9"/>
        <v/>
      </c>
      <c r="P53" s="86" t="str">
        <f t="shared" si="10"/>
        <v/>
      </c>
      <c r="Q53" s="86" t="str">
        <f t="shared" si="11"/>
        <v/>
      </c>
      <c r="R53" s="86" t="str">
        <f t="shared" si="12"/>
        <v/>
      </c>
      <c r="S53" s="86" t="str">
        <f t="shared" si="13"/>
        <v/>
      </c>
      <c r="T53" s="86" t="str">
        <f t="shared" si="14"/>
        <v/>
      </c>
      <c r="U53" s="86" t="str">
        <f t="shared" si="15"/>
        <v/>
      </c>
      <c r="V53" s="86" t="str">
        <f t="shared" si="16"/>
        <v/>
      </c>
      <c r="W53" s="86" t="str">
        <f t="shared" si="25"/>
        <v/>
      </c>
      <c r="X53" s="86" t="str">
        <f t="shared" si="17"/>
        <v xml:space="preserve"> </v>
      </c>
      <c r="Y53" s="86" t="str">
        <f t="shared" si="18"/>
        <v xml:space="preserve"> </v>
      </c>
      <c r="Z53" s="86" t="str">
        <f t="shared" si="19"/>
        <v xml:space="preserve"> </v>
      </c>
      <c r="AA53" s="86" t="str">
        <f t="shared" si="20"/>
        <v xml:space="preserve"> </v>
      </c>
      <c r="AB53" s="78" t="str">
        <f t="shared" si="21"/>
        <v xml:space="preserve"> </v>
      </c>
      <c r="AC53" s="78"/>
      <c r="AD53" s="87" t="str">
        <f t="shared" si="22"/>
        <v/>
      </c>
    </row>
    <row r="54" spans="1:30" ht="30" customHeight="1" thickBot="1" x14ac:dyDescent="0.3">
      <c r="A54" s="38"/>
      <c r="B54" s="41">
        <v>42</v>
      </c>
      <c r="C54" s="59"/>
      <c r="D54" s="60"/>
      <c r="E54" s="61"/>
      <c r="F54" s="62"/>
      <c r="G54" s="62"/>
      <c r="H54" s="60"/>
      <c r="I54" s="60"/>
      <c r="J54" s="54" t="str">
        <f t="shared" si="6"/>
        <v/>
      </c>
      <c r="K54" s="54" t="str">
        <f t="shared" si="23"/>
        <v/>
      </c>
      <c r="L54" s="54" t="str">
        <f t="shared" si="24"/>
        <v/>
      </c>
      <c r="M54" s="54" t="str">
        <f t="shared" si="7"/>
        <v/>
      </c>
      <c r="N54" s="54" t="str">
        <f t="shared" si="8"/>
        <v/>
      </c>
      <c r="O54" s="54" t="str">
        <f t="shared" si="9"/>
        <v/>
      </c>
      <c r="P54" s="54" t="str">
        <f t="shared" si="10"/>
        <v/>
      </c>
      <c r="Q54" s="54" t="str">
        <f t="shared" si="11"/>
        <v/>
      </c>
      <c r="R54" s="54" t="str">
        <f t="shared" si="12"/>
        <v/>
      </c>
      <c r="S54" s="54" t="str">
        <f t="shared" si="13"/>
        <v/>
      </c>
      <c r="T54" s="54" t="str">
        <f t="shared" si="14"/>
        <v/>
      </c>
      <c r="U54" s="54" t="str">
        <f t="shared" si="15"/>
        <v/>
      </c>
      <c r="V54" s="54" t="str">
        <f t="shared" si="16"/>
        <v/>
      </c>
      <c r="W54" s="54" t="str">
        <f t="shared" si="25"/>
        <v/>
      </c>
      <c r="X54" s="54" t="str">
        <f t="shared" si="17"/>
        <v xml:space="preserve"> </v>
      </c>
      <c r="Y54" s="54" t="str">
        <f t="shared" si="18"/>
        <v xml:space="preserve"> </v>
      </c>
      <c r="Z54" s="54" t="str">
        <f t="shared" si="19"/>
        <v xml:space="preserve"> </v>
      </c>
      <c r="AA54" s="54" t="str">
        <f t="shared" si="20"/>
        <v xml:space="preserve"> </v>
      </c>
      <c r="AB54" s="79" t="str">
        <f t="shared" si="21"/>
        <v xml:space="preserve"> </v>
      </c>
      <c r="AC54" s="78"/>
      <c r="AD54" s="84" t="str">
        <f t="shared" si="22"/>
        <v/>
      </c>
    </row>
    <row r="55" spans="1:30" ht="30" customHeight="1" thickBot="1" x14ac:dyDescent="0.3">
      <c r="A55" s="38"/>
      <c r="B55" s="42">
        <v>43</v>
      </c>
      <c r="C55" s="55"/>
      <c r="D55" s="56"/>
      <c r="E55" s="57"/>
      <c r="F55" s="58"/>
      <c r="G55" s="58"/>
      <c r="H55" s="56"/>
      <c r="I55" s="56"/>
      <c r="J55" s="86" t="str">
        <f t="shared" si="6"/>
        <v/>
      </c>
      <c r="K55" s="86" t="str">
        <f t="shared" si="23"/>
        <v/>
      </c>
      <c r="L55" s="86" t="str">
        <f t="shared" si="24"/>
        <v/>
      </c>
      <c r="M55" s="86" t="str">
        <f t="shared" si="7"/>
        <v/>
      </c>
      <c r="N55" s="86" t="str">
        <f t="shared" si="8"/>
        <v/>
      </c>
      <c r="O55" s="86" t="str">
        <f t="shared" si="9"/>
        <v/>
      </c>
      <c r="P55" s="86" t="str">
        <f t="shared" si="10"/>
        <v/>
      </c>
      <c r="Q55" s="86" t="str">
        <f t="shared" si="11"/>
        <v/>
      </c>
      <c r="R55" s="86" t="str">
        <f t="shared" si="12"/>
        <v/>
      </c>
      <c r="S55" s="86" t="str">
        <f t="shared" si="13"/>
        <v/>
      </c>
      <c r="T55" s="86" t="str">
        <f t="shared" si="14"/>
        <v/>
      </c>
      <c r="U55" s="86" t="str">
        <f t="shared" si="15"/>
        <v/>
      </c>
      <c r="V55" s="86" t="str">
        <f t="shared" si="16"/>
        <v/>
      </c>
      <c r="W55" s="86" t="str">
        <f t="shared" si="25"/>
        <v/>
      </c>
      <c r="X55" s="86" t="str">
        <f t="shared" si="17"/>
        <v xml:space="preserve"> </v>
      </c>
      <c r="Y55" s="86" t="str">
        <f t="shared" si="18"/>
        <v xml:space="preserve"> </v>
      </c>
      <c r="Z55" s="86" t="str">
        <f t="shared" si="19"/>
        <v xml:space="preserve"> </v>
      </c>
      <c r="AA55" s="86" t="str">
        <f t="shared" si="20"/>
        <v xml:space="preserve"> </v>
      </c>
      <c r="AB55" s="78" t="str">
        <f t="shared" si="21"/>
        <v xml:space="preserve"> </v>
      </c>
      <c r="AC55" s="78"/>
      <c r="AD55" s="87" t="str">
        <f t="shared" si="22"/>
        <v/>
      </c>
    </row>
    <row r="56" spans="1:30" ht="30" customHeight="1" thickBot="1" x14ac:dyDescent="0.3">
      <c r="A56" s="38"/>
      <c r="B56" s="41">
        <v>44</v>
      </c>
      <c r="C56" s="59"/>
      <c r="D56" s="60"/>
      <c r="E56" s="61"/>
      <c r="F56" s="62"/>
      <c r="G56" s="62"/>
      <c r="H56" s="60"/>
      <c r="I56" s="60"/>
      <c r="J56" s="54" t="str">
        <f t="shared" si="6"/>
        <v/>
      </c>
      <c r="K56" s="54" t="str">
        <f t="shared" si="23"/>
        <v/>
      </c>
      <c r="L56" s="54" t="str">
        <f t="shared" si="24"/>
        <v/>
      </c>
      <c r="M56" s="54" t="str">
        <f t="shared" si="7"/>
        <v/>
      </c>
      <c r="N56" s="54" t="str">
        <f t="shared" si="8"/>
        <v/>
      </c>
      <c r="O56" s="54" t="str">
        <f t="shared" si="9"/>
        <v/>
      </c>
      <c r="P56" s="54" t="str">
        <f t="shared" si="10"/>
        <v/>
      </c>
      <c r="Q56" s="54" t="str">
        <f t="shared" si="11"/>
        <v/>
      </c>
      <c r="R56" s="54" t="str">
        <f t="shared" si="12"/>
        <v/>
      </c>
      <c r="S56" s="54" t="str">
        <f t="shared" si="13"/>
        <v/>
      </c>
      <c r="T56" s="54" t="str">
        <f t="shared" si="14"/>
        <v/>
      </c>
      <c r="U56" s="54" t="str">
        <f t="shared" si="15"/>
        <v/>
      </c>
      <c r="V56" s="54" t="str">
        <f t="shared" si="16"/>
        <v/>
      </c>
      <c r="W56" s="54" t="str">
        <f t="shared" si="25"/>
        <v/>
      </c>
      <c r="X56" s="54" t="str">
        <f t="shared" si="17"/>
        <v xml:space="preserve"> </v>
      </c>
      <c r="Y56" s="54" t="str">
        <f t="shared" si="18"/>
        <v xml:space="preserve"> </v>
      </c>
      <c r="Z56" s="54" t="str">
        <f t="shared" si="19"/>
        <v xml:space="preserve"> </v>
      </c>
      <c r="AA56" s="54" t="str">
        <f t="shared" si="20"/>
        <v xml:space="preserve"> </v>
      </c>
      <c r="AB56" s="79" t="str">
        <f t="shared" si="21"/>
        <v xml:space="preserve"> </v>
      </c>
      <c r="AC56" s="78"/>
      <c r="AD56" s="84" t="str">
        <f t="shared" si="22"/>
        <v/>
      </c>
    </row>
    <row r="57" spans="1:30" ht="30" customHeight="1" thickBot="1" x14ac:dyDescent="0.3">
      <c r="A57" s="38"/>
      <c r="B57" s="42">
        <v>45</v>
      </c>
      <c r="C57" s="55"/>
      <c r="D57" s="56"/>
      <c r="E57" s="57"/>
      <c r="F57" s="58"/>
      <c r="G57" s="58"/>
      <c r="H57" s="56"/>
      <c r="I57" s="56"/>
      <c r="J57" s="86" t="str">
        <f t="shared" si="6"/>
        <v/>
      </c>
      <c r="K57" s="86" t="str">
        <f t="shared" si="23"/>
        <v/>
      </c>
      <c r="L57" s="86" t="str">
        <f t="shared" si="24"/>
        <v/>
      </c>
      <c r="M57" s="86" t="str">
        <f t="shared" si="7"/>
        <v/>
      </c>
      <c r="N57" s="86" t="str">
        <f t="shared" si="8"/>
        <v/>
      </c>
      <c r="O57" s="86" t="str">
        <f t="shared" si="9"/>
        <v/>
      </c>
      <c r="P57" s="86" t="str">
        <f t="shared" si="10"/>
        <v/>
      </c>
      <c r="Q57" s="86" t="str">
        <f t="shared" si="11"/>
        <v/>
      </c>
      <c r="R57" s="86" t="str">
        <f t="shared" si="12"/>
        <v/>
      </c>
      <c r="S57" s="86" t="str">
        <f t="shared" si="13"/>
        <v/>
      </c>
      <c r="T57" s="86" t="str">
        <f t="shared" si="14"/>
        <v/>
      </c>
      <c r="U57" s="86" t="str">
        <f t="shared" si="15"/>
        <v/>
      </c>
      <c r="V57" s="86" t="str">
        <f t="shared" si="16"/>
        <v/>
      </c>
      <c r="W57" s="86" t="str">
        <f t="shared" si="25"/>
        <v/>
      </c>
      <c r="X57" s="86" t="str">
        <f t="shared" si="17"/>
        <v xml:space="preserve"> </v>
      </c>
      <c r="Y57" s="86" t="str">
        <f t="shared" si="18"/>
        <v xml:space="preserve"> </v>
      </c>
      <c r="Z57" s="86" t="str">
        <f t="shared" si="19"/>
        <v xml:space="preserve"> </v>
      </c>
      <c r="AA57" s="86" t="str">
        <f t="shared" si="20"/>
        <v xml:space="preserve"> </v>
      </c>
      <c r="AB57" s="78" t="str">
        <f t="shared" si="21"/>
        <v xml:space="preserve"> </v>
      </c>
      <c r="AC57" s="78"/>
      <c r="AD57" s="87" t="str">
        <f t="shared" si="22"/>
        <v/>
      </c>
    </row>
    <row r="58" spans="1:30" ht="30" customHeight="1" thickBot="1" x14ac:dyDescent="0.3">
      <c r="A58" s="38"/>
      <c r="B58" s="41">
        <v>46</v>
      </c>
      <c r="C58" s="59"/>
      <c r="D58" s="60"/>
      <c r="E58" s="61"/>
      <c r="F58" s="62"/>
      <c r="G58" s="62"/>
      <c r="H58" s="60"/>
      <c r="I58" s="60"/>
      <c r="J58" s="54" t="str">
        <f t="shared" si="6"/>
        <v/>
      </c>
      <c r="K58" s="54" t="str">
        <f t="shared" si="23"/>
        <v/>
      </c>
      <c r="L58" s="54" t="str">
        <f t="shared" si="24"/>
        <v/>
      </c>
      <c r="M58" s="54" t="str">
        <f t="shared" si="7"/>
        <v/>
      </c>
      <c r="N58" s="54" t="str">
        <f t="shared" si="8"/>
        <v/>
      </c>
      <c r="O58" s="54" t="str">
        <f t="shared" si="9"/>
        <v/>
      </c>
      <c r="P58" s="54" t="str">
        <f t="shared" si="10"/>
        <v/>
      </c>
      <c r="Q58" s="54" t="str">
        <f t="shared" si="11"/>
        <v/>
      </c>
      <c r="R58" s="54" t="str">
        <f t="shared" si="12"/>
        <v/>
      </c>
      <c r="S58" s="54" t="str">
        <f t="shared" si="13"/>
        <v/>
      </c>
      <c r="T58" s="54" t="str">
        <f t="shared" si="14"/>
        <v/>
      </c>
      <c r="U58" s="54" t="str">
        <f t="shared" si="15"/>
        <v/>
      </c>
      <c r="V58" s="54" t="str">
        <f t="shared" si="16"/>
        <v/>
      </c>
      <c r="W58" s="54" t="str">
        <f t="shared" si="25"/>
        <v/>
      </c>
      <c r="X58" s="54" t="str">
        <f t="shared" si="17"/>
        <v xml:space="preserve"> </v>
      </c>
      <c r="Y58" s="54" t="str">
        <f t="shared" si="18"/>
        <v xml:space="preserve"> </v>
      </c>
      <c r="Z58" s="54" t="str">
        <f t="shared" si="19"/>
        <v xml:space="preserve"> </v>
      </c>
      <c r="AA58" s="54" t="str">
        <f t="shared" si="20"/>
        <v xml:space="preserve"> </v>
      </c>
      <c r="AB58" s="79" t="str">
        <f t="shared" si="21"/>
        <v xml:space="preserve"> </v>
      </c>
      <c r="AC58" s="78"/>
      <c r="AD58" s="84" t="str">
        <f t="shared" si="22"/>
        <v/>
      </c>
    </row>
    <row r="59" spans="1:30" ht="30" customHeight="1" thickBot="1" x14ac:dyDescent="0.3">
      <c r="A59" s="38"/>
      <c r="B59" s="42">
        <v>47</v>
      </c>
      <c r="C59" s="55"/>
      <c r="D59" s="56"/>
      <c r="E59" s="57"/>
      <c r="F59" s="58"/>
      <c r="G59" s="58"/>
      <c r="H59" s="56"/>
      <c r="I59" s="56"/>
      <c r="J59" s="86" t="str">
        <f t="shared" si="6"/>
        <v/>
      </c>
      <c r="K59" s="86" t="str">
        <f t="shared" si="23"/>
        <v/>
      </c>
      <c r="L59" s="86" t="str">
        <f t="shared" si="24"/>
        <v/>
      </c>
      <c r="M59" s="86" t="str">
        <f t="shared" si="7"/>
        <v/>
      </c>
      <c r="N59" s="86" t="str">
        <f t="shared" si="8"/>
        <v/>
      </c>
      <c r="O59" s="86" t="str">
        <f t="shared" si="9"/>
        <v/>
      </c>
      <c r="P59" s="86" t="str">
        <f t="shared" si="10"/>
        <v/>
      </c>
      <c r="Q59" s="86" t="str">
        <f t="shared" si="11"/>
        <v/>
      </c>
      <c r="R59" s="86" t="str">
        <f t="shared" si="12"/>
        <v/>
      </c>
      <c r="S59" s="86" t="str">
        <f t="shared" si="13"/>
        <v/>
      </c>
      <c r="T59" s="86" t="str">
        <f t="shared" si="14"/>
        <v/>
      </c>
      <c r="U59" s="86" t="str">
        <f t="shared" si="15"/>
        <v/>
      </c>
      <c r="V59" s="86" t="str">
        <f t="shared" si="16"/>
        <v/>
      </c>
      <c r="W59" s="86" t="str">
        <f t="shared" si="25"/>
        <v/>
      </c>
      <c r="X59" s="86" t="str">
        <f t="shared" si="17"/>
        <v xml:space="preserve"> </v>
      </c>
      <c r="Y59" s="86" t="str">
        <f t="shared" si="18"/>
        <v xml:space="preserve"> </v>
      </c>
      <c r="Z59" s="86" t="str">
        <f t="shared" si="19"/>
        <v xml:space="preserve"> </v>
      </c>
      <c r="AA59" s="86" t="str">
        <f t="shared" si="20"/>
        <v xml:space="preserve"> </v>
      </c>
      <c r="AB59" s="78" t="str">
        <f t="shared" si="21"/>
        <v xml:space="preserve"> </v>
      </c>
      <c r="AC59" s="78"/>
      <c r="AD59" s="87" t="str">
        <f t="shared" si="22"/>
        <v/>
      </c>
    </row>
    <row r="60" spans="1:30" ht="30" customHeight="1" thickBot="1" x14ac:dyDescent="0.3">
      <c r="A60" s="38"/>
      <c r="B60" s="41">
        <v>48</v>
      </c>
      <c r="C60" s="59"/>
      <c r="D60" s="60"/>
      <c r="E60" s="61"/>
      <c r="F60" s="62"/>
      <c r="G60" s="62"/>
      <c r="H60" s="60"/>
      <c r="I60" s="60"/>
      <c r="J60" s="54" t="str">
        <f t="shared" si="6"/>
        <v/>
      </c>
      <c r="K60" s="54" t="str">
        <f t="shared" si="23"/>
        <v/>
      </c>
      <c r="L60" s="54" t="str">
        <f t="shared" si="24"/>
        <v/>
      </c>
      <c r="M60" s="54" t="str">
        <f t="shared" si="7"/>
        <v/>
      </c>
      <c r="N60" s="54" t="str">
        <f t="shared" si="8"/>
        <v/>
      </c>
      <c r="O60" s="54" t="str">
        <f t="shared" si="9"/>
        <v/>
      </c>
      <c r="P60" s="54" t="str">
        <f t="shared" si="10"/>
        <v/>
      </c>
      <c r="Q60" s="54" t="str">
        <f t="shared" si="11"/>
        <v/>
      </c>
      <c r="R60" s="54" t="str">
        <f t="shared" si="12"/>
        <v/>
      </c>
      <c r="S60" s="54" t="str">
        <f t="shared" si="13"/>
        <v/>
      </c>
      <c r="T60" s="54" t="str">
        <f t="shared" si="14"/>
        <v/>
      </c>
      <c r="U60" s="54" t="str">
        <f t="shared" si="15"/>
        <v/>
      </c>
      <c r="V60" s="54" t="str">
        <f t="shared" si="16"/>
        <v/>
      </c>
      <c r="W60" s="54" t="str">
        <f t="shared" si="25"/>
        <v/>
      </c>
      <c r="X60" s="54" t="str">
        <f t="shared" si="17"/>
        <v xml:space="preserve"> </v>
      </c>
      <c r="Y60" s="54" t="str">
        <f t="shared" si="18"/>
        <v xml:space="preserve"> </v>
      </c>
      <c r="Z60" s="54" t="str">
        <f t="shared" si="19"/>
        <v xml:space="preserve"> </v>
      </c>
      <c r="AA60" s="54" t="str">
        <f t="shared" si="20"/>
        <v xml:space="preserve"> </v>
      </c>
      <c r="AB60" s="79" t="str">
        <f t="shared" si="21"/>
        <v xml:space="preserve"> </v>
      </c>
      <c r="AC60" s="78"/>
      <c r="AD60" s="84" t="str">
        <f t="shared" si="22"/>
        <v/>
      </c>
    </row>
    <row r="61" spans="1:30" ht="30" customHeight="1" thickBot="1" x14ac:dyDescent="0.3">
      <c r="A61" s="38"/>
      <c r="B61" s="42">
        <v>49</v>
      </c>
      <c r="C61" s="55"/>
      <c r="D61" s="56"/>
      <c r="E61" s="57"/>
      <c r="F61" s="58"/>
      <c r="G61" s="58"/>
      <c r="H61" s="56"/>
      <c r="I61" s="56"/>
      <c r="J61" s="86" t="str">
        <f t="shared" si="6"/>
        <v/>
      </c>
      <c r="K61" s="86" t="str">
        <f t="shared" si="23"/>
        <v/>
      </c>
      <c r="L61" s="86" t="str">
        <f t="shared" si="24"/>
        <v/>
      </c>
      <c r="M61" s="86" t="str">
        <f t="shared" si="7"/>
        <v/>
      </c>
      <c r="N61" s="86" t="str">
        <f t="shared" si="8"/>
        <v/>
      </c>
      <c r="O61" s="86" t="str">
        <f t="shared" si="9"/>
        <v/>
      </c>
      <c r="P61" s="86" t="str">
        <f t="shared" si="10"/>
        <v/>
      </c>
      <c r="Q61" s="86" t="str">
        <f t="shared" si="11"/>
        <v/>
      </c>
      <c r="R61" s="86" t="str">
        <f t="shared" si="12"/>
        <v/>
      </c>
      <c r="S61" s="86" t="str">
        <f t="shared" si="13"/>
        <v/>
      </c>
      <c r="T61" s="86" t="str">
        <f t="shared" si="14"/>
        <v/>
      </c>
      <c r="U61" s="86" t="str">
        <f t="shared" si="15"/>
        <v/>
      </c>
      <c r="V61" s="86" t="str">
        <f t="shared" si="16"/>
        <v/>
      </c>
      <c r="W61" s="86" t="str">
        <f t="shared" si="25"/>
        <v/>
      </c>
      <c r="X61" s="86" t="str">
        <f t="shared" si="17"/>
        <v xml:space="preserve"> </v>
      </c>
      <c r="Y61" s="86" t="str">
        <f t="shared" si="18"/>
        <v xml:space="preserve"> </v>
      </c>
      <c r="Z61" s="86" t="str">
        <f t="shared" si="19"/>
        <v xml:space="preserve"> </v>
      </c>
      <c r="AA61" s="86" t="str">
        <f t="shared" si="20"/>
        <v xml:space="preserve"> </v>
      </c>
      <c r="AB61" s="78" t="str">
        <f t="shared" si="21"/>
        <v xml:space="preserve"> </v>
      </c>
      <c r="AC61" s="78"/>
      <c r="AD61" s="87" t="str">
        <f t="shared" si="22"/>
        <v/>
      </c>
    </row>
    <row r="62" spans="1:30" ht="30" customHeight="1" thickBot="1" x14ac:dyDescent="0.3">
      <c r="A62" s="38"/>
      <c r="B62" s="41">
        <v>50</v>
      </c>
      <c r="C62" s="59"/>
      <c r="D62" s="60"/>
      <c r="E62" s="61"/>
      <c r="F62" s="62"/>
      <c r="G62" s="62"/>
      <c r="H62" s="60"/>
      <c r="I62" s="60"/>
      <c r="J62" s="54" t="str">
        <f t="shared" si="6"/>
        <v/>
      </c>
      <c r="K62" s="54" t="str">
        <f t="shared" si="23"/>
        <v/>
      </c>
      <c r="L62" s="54" t="str">
        <f t="shared" si="24"/>
        <v/>
      </c>
      <c r="M62" s="54" t="str">
        <f t="shared" si="7"/>
        <v/>
      </c>
      <c r="N62" s="54" t="str">
        <f t="shared" si="8"/>
        <v/>
      </c>
      <c r="O62" s="54" t="str">
        <f t="shared" si="9"/>
        <v/>
      </c>
      <c r="P62" s="54" t="str">
        <f t="shared" si="10"/>
        <v/>
      </c>
      <c r="Q62" s="54" t="str">
        <f t="shared" si="11"/>
        <v/>
      </c>
      <c r="R62" s="54" t="str">
        <f t="shared" si="12"/>
        <v/>
      </c>
      <c r="S62" s="54" t="str">
        <f t="shared" si="13"/>
        <v/>
      </c>
      <c r="T62" s="54" t="str">
        <f t="shared" si="14"/>
        <v/>
      </c>
      <c r="U62" s="54" t="str">
        <f t="shared" si="15"/>
        <v/>
      </c>
      <c r="V62" s="54" t="str">
        <f t="shared" si="16"/>
        <v/>
      </c>
      <c r="W62" s="54" t="str">
        <f t="shared" si="25"/>
        <v/>
      </c>
      <c r="X62" s="54" t="str">
        <f t="shared" si="17"/>
        <v xml:space="preserve"> </v>
      </c>
      <c r="Y62" s="54" t="str">
        <f t="shared" si="18"/>
        <v xml:space="preserve"> </v>
      </c>
      <c r="Z62" s="54" t="str">
        <f t="shared" si="19"/>
        <v xml:space="preserve"> </v>
      </c>
      <c r="AA62" s="54" t="str">
        <f t="shared" si="20"/>
        <v xml:space="preserve"> </v>
      </c>
      <c r="AB62" s="79" t="str">
        <f t="shared" si="21"/>
        <v xml:space="preserve"> </v>
      </c>
      <c r="AC62" s="78"/>
      <c r="AD62" s="85" t="str">
        <f t="shared" si="22"/>
        <v/>
      </c>
    </row>
    <row r="63" spans="1:30" ht="18.75" customHeight="1" thickBot="1" x14ac:dyDescent="0.3">
      <c r="A63" s="38"/>
      <c r="B63" s="38"/>
      <c r="C63" s="38"/>
      <c r="D63" s="38"/>
      <c r="E63" s="38"/>
      <c r="F63" s="38"/>
      <c r="G63" s="39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</row>
    <row r="64" spans="1:30" ht="18.75" customHeight="1" thickBot="1" x14ac:dyDescent="0.3">
      <c r="A64" s="38"/>
      <c r="B64" s="38"/>
      <c r="C64" s="38"/>
      <c r="D64" s="38"/>
      <c r="E64" s="38"/>
      <c r="F64" s="38"/>
      <c r="G64" s="39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40"/>
      <c r="AB64" s="38"/>
      <c r="AC64" s="38"/>
      <c r="AD64" s="38"/>
    </row>
    <row r="65" spans="1:30" ht="18.75" customHeight="1" x14ac:dyDescent="0.25">
      <c r="A65" s="38"/>
      <c r="B65" s="38"/>
      <c r="C65" s="38"/>
      <c r="D65" s="38"/>
      <c r="E65" s="38"/>
      <c r="F65" s="38"/>
      <c r="G65" s="39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</row>
    <row r="66" spans="1:30" ht="18.75" customHeight="1" x14ac:dyDescent="0.25">
      <c r="A66" s="38"/>
      <c r="B66" s="38"/>
      <c r="C66" s="38"/>
      <c r="D66" s="38"/>
      <c r="E66" s="38"/>
      <c r="F66" s="38"/>
      <c r="G66" s="39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</row>
    <row r="67" spans="1:30" ht="18.75" customHeight="1" x14ac:dyDescent="0.25">
      <c r="A67" s="38"/>
      <c r="B67" s="38"/>
      <c r="C67" s="38"/>
      <c r="D67" s="38"/>
      <c r="E67" s="38"/>
      <c r="F67" s="38"/>
      <c r="G67" s="39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</row>
    <row r="68" spans="1:30" ht="18.75" customHeight="1" x14ac:dyDescent="0.25">
      <c r="A68" s="38"/>
      <c r="B68" s="38"/>
      <c r="C68" s="38"/>
      <c r="D68" s="38"/>
      <c r="E68" s="38"/>
      <c r="F68" s="38"/>
      <c r="G68" s="39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</row>
    <row r="69" spans="1:30" ht="18.75" customHeight="1" x14ac:dyDescent="0.25">
      <c r="A69" s="38"/>
      <c r="B69" s="38"/>
      <c r="C69" s="38"/>
      <c r="D69" s="38"/>
      <c r="E69" s="38"/>
      <c r="F69" s="38"/>
      <c r="G69" s="39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</row>
    <row r="70" spans="1:30" ht="18.75" customHeight="1" x14ac:dyDescent="0.25">
      <c r="A70" s="38"/>
      <c r="B70" s="38"/>
      <c r="C70" s="38"/>
      <c r="D70" s="38"/>
      <c r="E70" s="38"/>
      <c r="F70" s="38"/>
      <c r="G70" s="39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</row>
    <row r="71" spans="1:30" ht="18.75" customHeight="1" x14ac:dyDescent="0.25">
      <c r="A71" s="38"/>
      <c r="B71" s="38"/>
      <c r="C71" s="38"/>
      <c r="D71" s="38"/>
      <c r="E71" s="38"/>
      <c r="F71" s="38"/>
      <c r="G71" s="39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</row>
    <row r="72" spans="1:30" ht="18.75" customHeight="1" x14ac:dyDescent="0.25">
      <c r="A72" s="38"/>
      <c r="B72" s="38"/>
      <c r="C72" s="38"/>
      <c r="D72" s="38"/>
      <c r="E72" s="38"/>
      <c r="F72" s="38"/>
      <c r="G72" s="39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</row>
    <row r="73" spans="1:30" ht="18.75" customHeight="1" x14ac:dyDescent="0.25">
      <c r="A73" s="38"/>
      <c r="B73" s="38"/>
      <c r="C73" s="38"/>
      <c r="D73" s="38"/>
      <c r="E73" s="38"/>
      <c r="F73" s="38"/>
      <c r="G73" s="39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</row>
    <row r="74" spans="1:30" ht="18.75" customHeight="1" x14ac:dyDescent="0.25">
      <c r="A74" s="38"/>
      <c r="B74" s="38"/>
      <c r="C74" s="38"/>
      <c r="D74" s="38"/>
      <c r="E74" s="38"/>
      <c r="F74" s="38"/>
      <c r="G74" s="39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</row>
    <row r="75" spans="1:30" ht="18.75" customHeight="1" x14ac:dyDescent="0.25">
      <c r="A75" s="38"/>
      <c r="B75" s="38"/>
      <c r="C75" s="38"/>
      <c r="D75" s="38"/>
      <c r="E75" s="38"/>
      <c r="F75" s="38"/>
      <c r="G75" s="39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</row>
    <row r="76" spans="1:30" ht="18.75" customHeight="1" x14ac:dyDescent="0.25">
      <c r="A76" s="38"/>
      <c r="B76" s="38"/>
      <c r="C76" s="38"/>
      <c r="D76" s="38"/>
      <c r="E76" s="38"/>
      <c r="F76" s="38"/>
      <c r="G76" s="39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</row>
    <row r="77" spans="1:30" ht="18.75" customHeight="1" x14ac:dyDescent="0.25">
      <c r="A77" s="38"/>
      <c r="B77" s="38"/>
      <c r="C77" s="38"/>
      <c r="D77" s="38"/>
      <c r="E77" s="38"/>
      <c r="F77" s="38"/>
      <c r="G77" s="39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</row>
    <row r="78" spans="1:30" ht="18.75" customHeight="1" x14ac:dyDescent="0.25">
      <c r="A78" s="38"/>
      <c r="B78" s="38"/>
      <c r="C78" s="38"/>
      <c r="D78" s="38"/>
      <c r="E78" s="38"/>
      <c r="F78" s="38"/>
      <c r="G78" s="39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</row>
    <row r="79" spans="1:30" ht="18.75" customHeight="1" x14ac:dyDescent="0.25">
      <c r="A79" s="38"/>
      <c r="B79" s="38"/>
      <c r="C79" s="38"/>
      <c r="D79" s="38"/>
      <c r="E79" s="38"/>
      <c r="F79" s="38"/>
      <c r="G79" s="39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</row>
    <row r="80" spans="1:30" ht="18.75" customHeight="1" x14ac:dyDescent="0.25">
      <c r="A80" s="38"/>
      <c r="B80" s="38"/>
      <c r="C80" s="38"/>
      <c r="D80" s="38"/>
      <c r="E80" s="38"/>
      <c r="F80" s="38"/>
      <c r="G80" s="39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</row>
    <row r="81" spans="1:30" ht="18.75" customHeight="1" x14ac:dyDescent="0.25">
      <c r="A81" s="38"/>
      <c r="B81" s="38"/>
      <c r="C81" s="38"/>
      <c r="D81" s="38"/>
      <c r="E81" s="38"/>
      <c r="F81" s="38"/>
      <c r="G81" s="39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</row>
    <row r="82" spans="1:30" ht="18.75" customHeight="1" x14ac:dyDescent="0.25">
      <c r="A82" s="38"/>
      <c r="B82" s="38"/>
      <c r="C82" s="38"/>
      <c r="D82" s="38"/>
      <c r="E82" s="38"/>
      <c r="F82" s="38"/>
      <c r="G82" s="39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</row>
    <row r="83" spans="1:30" ht="18.75" customHeight="1" x14ac:dyDescent="0.25">
      <c r="A83" s="38"/>
      <c r="B83" s="38"/>
      <c r="C83" s="38"/>
      <c r="D83" s="38"/>
      <c r="E83" s="38"/>
      <c r="F83" s="38"/>
      <c r="G83" s="39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</row>
    <row r="84" spans="1:30" ht="18.75" customHeight="1" x14ac:dyDescent="0.25">
      <c r="A84" s="38"/>
      <c r="B84" s="38"/>
      <c r="C84" s="38"/>
      <c r="D84" s="38"/>
      <c r="E84" s="38"/>
      <c r="F84" s="38"/>
      <c r="G84" s="39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</row>
    <row r="85" spans="1:30" ht="18.75" customHeight="1" x14ac:dyDescent="0.25">
      <c r="A85" s="38"/>
      <c r="B85" s="38"/>
      <c r="C85" s="38"/>
      <c r="D85" s="38"/>
      <c r="E85" s="38"/>
      <c r="F85" s="38"/>
      <c r="G85" s="39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</row>
    <row r="86" spans="1:30" ht="18.75" customHeight="1" x14ac:dyDescent="0.25">
      <c r="A86" s="38"/>
      <c r="B86" s="38"/>
      <c r="C86" s="38"/>
      <c r="D86" s="38"/>
      <c r="E86" s="38"/>
      <c r="F86" s="38"/>
      <c r="G86" s="39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</row>
    <row r="87" spans="1:30" ht="18.75" customHeight="1" x14ac:dyDescent="0.25">
      <c r="A87" s="38"/>
      <c r="B87" s="38"/>
      <c r="C87" s="38"/>
      <c r="D87" s="38"/>
      <c r="E87" s="38"/>
      <c r="F87" s="38"/>
      <c r="G87" s="39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</row>
    <row r="88" spans="1:30" ht="18.75" customHeight="1" x14ac:dyDescent="0.25">
      <c r="A88" s="38"/>
      <c r="B88" s="38"/>
      <c r="C88" s="38"/>
      <c r="D88" s="38"/>
      <c r="E88" s="38"/>
      <c r="F88" s="38"/>
      <c r="G88" s="39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</row>
    <row r="89" spans="1:30" ht="18.75" customHeight="1" x14ac:dyDescent="0.25">
      <c r="A89" s="38"/>
      <c r="B89" s="38"/>
      <c r="C89" s="38"/>
      <c r="D89" s="38"/>
      <c r="E89" s="38"/>
      <c r="F89" s="38"/>
      <c r="G89" s="39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</row>
    <row r="90" spans="1:30" ht="18.75" customHeight="1" x14ac:dyDescent="0.25">
      <c r="A90" s="38"/>
      <c r="B90" s="38"/>
      <c r="C90" s="38"/>
      <c r="D90" s="38"/>
      <c r="E90" s="38"/>
      <c r="F90" s="38"/>
      <c r="G90" s="39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</row>
    <row r="91" spans="1:30" ht="18.75" customHeight="1" x14ac:dyDescent="0.25">
      <c r="A91" s="38"/>
      <c r="B91" s="38"/>
      <c r="C91" s="38"/>
      <c r="D91" s="38"/>
      <c r="E91" s="38"/>
      <c r="F91" s="38"/>
      <c r="G91" s="39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</row>
    <row r="92" spans="1:30" ht="18.75" customHeight="1" x14ac:dyDescent="0.25">
      <c r="A92" s="38"/>
      <c r="B92" s="38"/>
      <c r="C92" s="38"/>
      <c r="D92" s="38"/>
      <c r="E92" s="38"/>
      <c r="F92" s="38"/>
      <c r="G92" s="39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</row>
    <row r="93" spans="1:30" ht="18.75" customHeight="1" x14ac:dyDescent="0.25">
      <c r="A93" s="38"/>
      <c r="B93" s="38"/>
      <c r="C93" s="38"/>
      <c r="D93" s="38"/>
      <c r="E93" s="38"/>
      <c r="F93" s="38"/>
      <c r="G93" s="39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</row>
    <row r="94" spans="1:30" ht="18.75" customHeight="1" x14ac:dyDescent="0.25">
      <c r="A94" s="38"/>
      <c r="B94" s="38"/>
      <c r="C94" s="38"/>
      <c r="D94" s="38"/>
      <c r="E94" s="38"/>
      <c r="F94" s="38"/>
      <c r="G94" s="39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</row>
    <row r="95" spans="1:30" ht="18.75" customHeight="1" x14ac:dyDescent="0.25">
      <c r="A95" s="38"/>
      <c r="B95" s="38"/>
      <c r="C95" s="38"/>
      <c r="D95" s="38"/>
      <c r="E95" s="38"/>
      <c r="F95" s="38"/>
      <c r="G95" s="39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</row>
    <row r="96" spans="1:30" ht="18.75" customHeight="1" x14ac:dyDescent="0.25">
      <c r="A96" s="38"/>
      <c r="B96" s="38"/>
      <c r="C96" s="38"/>
      <c r="D96" s="38"/>
      <c r="E96" s="38"/>
      <c r="F96" s="38"/>
      <c r="G96" s="39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</row>
    <row r="97" spans="1:30" ht="18.75" customHeight="1" x14ac:dyDescent="0.25">
      <c r="A97" s="38"/>
      <c r="B97" s="38"/>
      <c r="C97" s="38"/>
      <c r="D97" s="38"/>
      <c r="E97" s="38"/>
      <c r="F97" s="38"/>
      <c r="G97" s="39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</row>
    <row r="98" spans="1:30" ht="18.75" customHeight="1" x14ac:dyDescent="0.25">
      <c r="A98" s="38"/>
      <c r="B98" s="38"/>
      <c r="C98" s="38"/>
      <c r="D98" s="38"/>
      <c r="E98" s="38"/>
      <c r="F98" s="38"/>
      <c r="G98" s="39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</row>
    <row r="99" spans="1:30" ht="18.75" customHeight="1" x14ac:dyDescent="0.25">
      <c r="A99" s="38"/>
      <c r="B99" s="38"/>
      <c r="C99" s="38"/>
      <c r="D99" s="38"/>
      <c r="E99" s="38"/>
      <c r="F99" s="38"/>
      <c r="G99" s="39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</row>
    <row r="100" spans="1:30" ht="18.75" customHeight="1" x14ac:dyDescent="0.25">
      <c r="A100" s="38"/>
      <c r="B100" s="38"/>
      <c r="C100" s="38"/>
      <c r="D100" s="38"/>
      <c r="E100" s="38"/>
      <c r="F100" s="38"/>
      <c r="G100" s="39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</row>
    <row r="101" spans="1:30" ht="18.75" customHeight="1" x14ac:dyDescent="0.25">
      <c r="A101" s="38"/>
      <c r="B101" s="38"/>
      <c r="C101" s="38"/>
      <c r="D101" s="38"/>
      <c r="E101" s="38"/>
      <c r="F101" s="38"/>
      <c r="G101" s="39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</row>
    <row r="102" spans="1:30" ht="18.75" customHeight="1" x14ac:dyDescent="0.25">
      <c r="A102" s="38"/>
      <c r="B102" s="38"/>
      <c r="C102" s="38"/>
      <c r="D102" s="38"/>
      <c r="E102" s="38"/>
      <c r="F102" s="38"/>
      <c r="G102" s="39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</row>
    <row r="103" spans="1:30" ht="18.75" customHeight="1" x14ac:dyDescent="0.25">
      <c r="A103" s="38"/>
      <c r="B103" s="38"/>
      <c r="C103" s="38"/>
      <c r="D103" s="38"/>
      <c r="E103" s="38"/>
      <c r="F103" s="38"/>
      <c r="G103" s="39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</row>
    <row r="104" spans="1:30" ht="18.75" customHeight="1" x14ac:dyDescent="0.25">
      <c r="A104" s="38"/>
      <c r="B104" s="38"/>
      <c r="C104" s="38"/>
      <c r="D104" s="38"/>
      <c r="E104" s="38"/>
      <c r="F104" s="38"/>
      <c r="G104" s="39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</row>
    <row r="105" spans="1:30" ht="18.75" customHeight="1" x14ac:dyDescent="0.25">
      <c r="A105" s="38"/>
      <c r="B105" s="38"/>
      <c r="C105" s="38"/>
      <c r="D105" s="38"/>
      <c r="E105" s="38"/>
      <c r="F105" s="38"/>
      <c r="G105" s="39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</row>
    <row r="106" spans="1:30" ht="18.75" customHeight="1" x14ac:dyDescent="0.25">
      <c r="A106" s="38"/>
      <c r="B106" s="38"/>
      <c r="C106" s="38"/>
      <c r="D106" s="38"/>
      <c r="E106" s="38"/>
      <c r="F106" s="38"/>
      <c r="G106" s="39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</row>
    <row r="107" spans="1:30" ht="18.75" customHeight="1" x14ac:dyDescent="0.25">
      <c r="A107" s="38"/>
      <c r="B107" s="38"/>
      <c r="C107" s="38"/>
      <c r="D107" s="38"/>
      <c r="E107" s="38"/>
      <c r="F107" s="38"/>
      <c r="G107" s="39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</row>
    <row r="108" spans="1:30" ht="18.75" customHeight="1" x14ac:dyDescent="0.25">
      <c r="A108" s="38"/>
      <c r="B108" s="38"/>
      <c r="C108" s="38"/>
      <c r="D108" s="38"/>
      <c r="E108" s="38"/>
      <c r="F108" s="38"/>
      <c r="G108" s="39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</row>
    <row r="109" spans="1:30" ht="18.75" customHeight="1" x14ac:dyDescent="0.25">
      <c r="A109" s="38"/>
      <c r="B109" s="38"/>
      <c r="C109" s="38"/>
      <c r="D109" s="38"/>
      <c r="E109" s="38"/>
      <c r="F109" s="38"/>
      <c r="G109" s="39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</row>
    <row r="110" spans="1:30" ht="18.75" customHeight="1" x14ac:dyDescent="0.25">
      <c r="A110" s="38"/>
      <c r="B110" s="38"/>
      <c r="C110" s="38"/>
      <c r="D110" s="38"/>
      <c r="E110" s="38"/>
      <c r="F110" s="38"/>
      <c r="G110" s="39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</row>
    <row r="111" spans="1:30" ht="18.75" customHeight="1" x14ac:dyDescent="0.25">
      <c r="A111" s="38"/>
      <c r="B111" s="38"/>
      <c r="C111" s="38"/>
      <c r="D111" s="38"/>
      <c r="E111" s="38"/>
      <c r="F111" s="38"/>
      <c r="G111" s="39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</row>
    <row r="112" spans="1:30" ht="18.75" customHeight="1" x14ac:dyDescent="0.25">
      <c r="A112" s="38"/>
      <c r="B112" s="38"/>
      <c r="C112" s="38"/>
      <c r="D112" s="38"/>
      <c r="E112" s="38"/>
      <c r="F112" s="38"/>
      <c r="G112" s="39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</row>
    <row r="113" spans="1:30" ht="18.75" customHeight="1" x14ac:dyDescent="0.25">
      <c r="A113" s="38"/>
      <c r="B113" s="38"/>
      <c r="C113" s="38"/>
      <c r="D113" s="38"/>
      <c r="E113" s="38"/>
      <c r="F113" s="38"/>
      <c r="G113" s="39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</row>
    <row r="114" spans="1:30" ht="18.75" customHeight="1" x14ac:dyDescent="0.25">
      <c r="A114" s="38"/>
      <c r="B114" s="38"/>
      <c r="C114" s="38"/>
      <c r="D114" s="38"/>
      <c r="E114" s="38"/>
      <c r="F114" s="38"/>
      <c r="G114" s="39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</row>
    <row r="115" spans="1:30" ht="18.75" customHeight="1" x14ac:dyDescent="0.25">
      <c r="A115" s="38"/>
      <c r="B115" s="38"/>
      <c r="C115" s="38"/>
      <c r="D115" s="38"/>
      <c r="E115" s="38"/>
      <c r="F115" s="38"/>
      <c r="G115" s="39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</row>
    <row r="116" spans="1:30" ht="18.75" customHeight="1" x14ac:dyDescent="0.25">
      <c r="A116" s="38"/>
      <c r="B116" s="38"/>
      <c r="C116" s="38"/>
      <c r="D116" s="38"/>
      <c r="E116" s="38"/>
      <c r="F116" s="38"/>
      <c r="G116" s="39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</row>
    <row r="117" spans="1:30" ht="18.75" customHeight="1" x14ac:dyDescent="0.25">
      <c r="A117" s="38"/>
      <c r="B117" s="38"/>
      <c r="C117" s="38"/>
      <c r="D117" s="38"/>
      <c r="E117" s="38"/>
      <c r="F117" s="38"/>
      <c r="G117" s="39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</row>
    <row r="118" spans="1:30" ht="18.75" customHeight="1" x14ac:dyDescent="0.25">
      <c r="A118" s="38"/>
      <c r="B118" s="38"/>
      <c r="C118" s="38"/>
      <c r="D118" s="38"/>
      <c r="E118" s="38"/>
      <c r="F118" s="38"/>
      <c r="G118" s="39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</row>
    <row r="119" spans="1:30" ht="18.75" customHeight="1" x14ac:dyDescent="0.25">
      <c r="A119" s="38"/>
      <c r="B119" s="38"/>
      <c r="C119" s="38"/>
      <c r="D119" s="38"/>
      <c r="E119" s="38"/>
      <c r="F119" s="38"/>
      <c r="G119" s="39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</row>
    <row r="120" spans="1:30" ht="18.75" customHeight="1" x14ac:dyDescent="0.25">
      <c r="A120" s="38"/>
      <c r="B120" s="38"/>
      <c r="C120" s="38"/>
      <c r="D120" s="38"/>
      <c r="E120" s="38"/>
      <c r="F120" s="38"/>
      <c r="G120" s="39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</row>
    <row r="121" spans="1:30" ht="18.75" customHeight="1" x14ac:dyDescent="0.25">
      <c r="A121" s="38"/>
      <c r="B121" s="38"/>
      <c r="C121" s="38"/>
      <c r="D121" s="38"/>
      <c r="E121" s="38"/>
      <c r="F121" s="38"/>
      <c r="G121" s="39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</row>
    <row r="122" spans="1:30" ht="18.75" customHeight="1" x14ac:dyDescent="0.25">
      <c r="A122" s="38"/>
      <c r="B122" s="38"/>
      <c r="C122" s="38"/>
      <c r="D122" s="38"/>
      <c r="E122" s="38"/>
      <c r="F122" s="38"/>
      <c r="G122" s="39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</row>
    <row r="123" spans="1:30" ht="18.75" customHeight="1" x14ac:dyDescent="0.25">
      <c r="A123" s="38"/>
      <c r="B123" s="38"/>
      <c r="C123" s="38"/>
      <c r="D123" s="38"/>
      <c r="E123" s="38"/>
      <c r="F123" s="38"/>
      <c r="G123" s="39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</row>
    <row r="124" spans="1:30" ht="18.75" customHeight="1" x14ac:dyDescent="0.25">
      <c r="A124" s="38"/>
      <c r="B124" s="38"/>
      <c r="C124" s="38"/>
      <c r="D124" s="38"/>
      <c r="E124" s="38"/>
      <c r="F124" s="38"/>
      <c r="G124" s="39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</row>
    <row r="125" spans="1:30" ht="18.75" customHeight="1" x14ac:dyDescent="0.25">
      <c r="A125" s="38"/>
      <c r="B125" s="38"/>
      <c r="C125" s="38"/>
      <c r="D125" s="38"/>
      <c r="E125" s="38"/>
      <c r="F125" s="38"/>
      <c r="G125" s="39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</row>
    <row r="126" spans="1:30" ht="18.75" customHeight="1" x14ac:dyDescent="0.25">
      <c r="A126" s="38"/>
      <c r="B126" s="38"/>
      <c r="C126" s="38"/>
      <c r="D126" s="38"/>
      <c r="E126" s="38"/>
      <c r="F126" s="38"/>
      <c r="G126" s="39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</row>
    <row r="127" spans="1:30" ht="18.75" customHeight="1" x14ac:dyDescent="0.25">
      <c r="A127" s="38"/>
      <c r="B127" s="38"/>
      <c r="C127" s="38"/>
      <c r="D127" s="38"/>
      <c r="E127" s="38"/>
      <c r="F127" s="38"/>
      <c r="G127" s="39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</row>
    <row r="128" spans="1:30" ht="18.75" customHeight="1" x14ac:dyDescent="0.25">
      <c r="A128" s="38"/>
      <c r="B128" s="38"/>
      <c r="C128" s="38"/>
      <c r="D128" s="38"/>
      <c r="E128" s="38"/>
      <c r="F128" s="38"/>
      <c r="G128" s="39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</row>
    <row r="129" spans="1:30" ht="18.75" customHeight="1" x14ac:dyDescent="0.25">
      <c r="A129" s="38"/>
      <c r="B129" s="38"/>
      <c r="C129" s="38"/>
      <c r="D129" s="38"/>
      <c r="E129" s="38"/>
      <c r="F129" s="38"/>
      <c r="G129" s="39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</row>
    <row r="130" spans="1:30" ht="18.75" customHeight="1" x14ac:dyDescent="0.25">
      <c r="A130" s="38"/>
      <c r="B130" s="38"/>
      <c r="C130" s="38"/>
      <c r="D130" s="38"/>
      <c r="E130" s="38"/>
      <c r="F130" s="38"/>
      <c r="G130" s="39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</row>
    <row r="131" spans="1:30" ht="18.75" customHeight="1" x14ac:dyDescent="0.25">
      <c r="A131" s="38"/>
      <c r="B131" s="38"/>
      <c r="C131" s="38"/>
      <c r="D131" s="38"/>
      <c r="E131" s="38"/>
      <c r="F131" s="38"/>
      <c r="G131" s="39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</row>
    <row r="132" spans="1:30" ht="18.75" customHeight="1" x14ac:dyDescent="0.25">
      <c r="A132" s="38"/>
      <c r="B132" s="38"/>
      <c r="C132" s="38"/>
      <c r="D132" s="38"/>
      <c r="E132" s="38"/>
      <c r="F132" s="38"/>
      <c r="G132" s="39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</row>
    <row r="133" spans="1:30" ht="18.75" customHeight="1" x14ac:dyDescent="0.25">
      <c r="A133" s="38"/>
      <c r="B133" s="38"/>
      <c r="C133" s="38"/>
      <c r="D133" s="38"/>
      <c r="E133" s="38"/>
      <c r="F133" s="38"/>
      <c r="G133" s="39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</row>
    <row r="134" spans="1:30" ht="18.75" customHeight="1" x14ac:dyDescent="0.25">
      <c r="A134" s="38"/>
      <c r="B134" s="38"/>
      <c r="C134" s="38"/>
      <c r="D134" s="38"/>
      <c r="E134" s="38"/>
      <c r="F134" s="38"/>
      <c r="G134" s="39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</row>
    <row r="135" spans="1:30" ht="18.75" customHeight="1" x14ac:dyDescent="0.25">
      <c r="A135" s="38"/>
      <c r="B135" s="38"/>
      <c r="C135" s="38"/>
      <c r="D135" s="38"/>
      <c r="E135" s="38"/>
      <c r="F135" s="38"/>
      <c r="G135" s="39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</row>
    <row r="136" spans="1:30" ht="18.75" customHeight="1" x14ac:dyDescent="0.25">
      <c r="A136" s="38"/>
      <c r="B136" s="38"/>
      <c r="C136" s="38"/>
      <c r="D136" s="38"/>
      <c r="E136" s="38"/>
      <c r="F136" s="38"/>
      <c r="G136" s="39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</row>
    <row r="137" spans="1:30" ht="18.75" customHeight="1" x14ac:dyDescent="0.25">
      <c r="A137" s="38"/>
      <c r="B137" s="38"/>
      <c r="C137" s="38"/>
      <c r="D137" s="38"/>
      <c r="E137" s="38"/>
      <c r="F137" s="38"/>
      <c r="G137" s="39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</row>
    <row r="138" spans="1:30" ht="18.75" customHeight="1" x14ac:dyDescent="0.25">
      <c r="A138" s="38"/>
      <c r="B138" s="38"/>
      <c r="C138" s="38"/>
      <c r="D138" s="38"/>
      <c r="E138" s="38"/>
      <c r="F138" s="38"/>
      <c r="G138" s="39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</row>
    <row r="139" spans="1:30" ht="18.75" customHeight="1" x14ac:dyDescent="0.25">
      <c r="A139" s="38"/>
      <c r="B139" s="38"/>
      <c r="C139" s="38"/>
      <c r="D139" s="38"/>
      <c r="E139" s="38"/>
      <c r="F139" s="38"/>
      <c r="G139" s="39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</row>
    <row r="140" spans="1:30" ht="18.75" customHeight="1" x14ac:dyDescent="0.25">
      <c r="A140" s="38"/>
      <c r="B140" s="38"/>
      <c r="C140" s="38"/>
      <c r="D140" s="38"/>
      <c r="E140" s="38"/>
      <c r="F140" s="38"/>
      <c r="G140" s="39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</row>
    <row r="141" spans="1:30" ht="18.75" customHeight="1" x14ac:dyDescent="0.25">
      <c r="A141" s="38"/>
      <c r="B141" s="38"/>
      <c r="C141" s="38"/>
      <c r="D141" s="38"/>
      <c r="E141" s="38"/>
      <c r="F141" s="38"/>
      <c r="G141" s="39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</row>
    <row r="142" spans="1:30" ht="18.75" customHeight="1" x14ac:dyDescent="0.25">
      <c r="A142" s="38"/>
      <c r="B142" s="38"/>
      <c r="C142" s="38"/>
      <c r="D142" s="38"/>
      <c r="E142" s="38"/>
      <c r="F142" s="38"/>
      <c r="G142" s="39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</row>
    <row r="143" spans="1:30" ht="18.75" customHeight="1" x14ac:dyDescent="0.25">
      <c r="A143" s="38"/>
      <c r="B143" s="38"/>
      <c r="C143" s="38"/>
      <c r="D143" s="38"/>
      <c r="E143" s="38"/>
      <c r="F143" s="38"/>
      <c r="G143" s="39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</row>
    <row r="144" spans="1:30" ht="18.75" customHeight="1" x14ac:dyDescent="0.25">
      <c r="A144" s="38"/>
      <c r="B144" s="38"/>
      <c r="C144" s="38"/>
      <c r="D144" s="38"/>
      <c r="E144" s="38"/>
      <c r="F144" s="38"/>
      <c r="G144" s="39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</row>
    <row r="145" spans="1:30" ht="18.75" customHeight="1" x14ac:dyDescent="0.25">
      <c r="A145" s="38"/>
      <c r="B145" s="38"/>
      <c r="C145" s="38"/>
      <c r="D145" s="38"/>
      <c r="E145" s="38"/>
      <c r="F145" s="38"/>
      <c r="G145" s="39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</row>
    <row r="146" spans="1:30" ht="18.75" customHeight="1" x14ac:dyDescent="0.25">
      <c r="A146" s="38"/>
      <c r="B146" s="38"/>
      <c r="C146" s="38"/>
      <c r="D146" s="38"/>
      <c r="E146" s="38"/>
      <c r="F146" s="38"/>
      <c r="G146" s="39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</row>
    <row r="147" spans="1:30" ht="18.75" customHeight="1" x14ac:dyDescent="0.25">
      <c r="A147" s="38"/>
      <c r="B147" s="38"/>
      <c r="C147" s="38"/>
      <c r="D147" s="38"/>
      <c r="E147" s="38"/>
      <c r="F147" s="38"/>
      <c r="G147" s="39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</row>
    <row r="148" spans="1:30" ht="18.75" customHeight="1" x14ac:dyDescent="0.25">
      <c r="A148" s="38"/>
      <c r="B148" s="38"/>
      <c r="C148" s="38"/>
      <c r="D148" s="38"/>
      <c r="E148" s="38"/>
      <c r="F148" s="38"/>
      <c r="G148" s="39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</row>
    <row r="149" spans="1:30" ht="18.75" customHeight="1" x14ac:dyDescent="0.25">
      <c r="A149" s="38"/>
      <c r="B149" s="38"/>
      <c r="C149" s="38"/>
      <c r="D149" s="38"/>
      <c r="E149" s="38"/>
      <c r="F149" s="38"/>
      <c r="G149" s="39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</row>
    <row r="150" spans="1:30" ht="18.75" customHeight="1" x14ac:dyDescent="0.25">
      <c r="A150" s="38"/>
      <c r="B150" s="38"/>
      <c r="C150" s="38"/>
      <c r="D150" s="38"/>
      <c r="E150" s="38"/>
      <c r="F150" s="38"/>
      <c r="G150" s="39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</row>
    <row r="151" spans="1:30" ht="18.75" customHeight="1" x14ac:dyDescent="0.25">
      <c r="A151" s="38"/>
      <c r="B151" s="38"/>
      <c r="C151" s="38"/>
      <c r="D151" s="38"/>
      <c r="E151" s="38"/>
      <c r="F151" s="38"/>
      <c r="G151" s="39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</row>
    <row r="152" spans="1:30" ht="18.75" customHeight="1" x14ac:dyDescent="0.25">
      <c r="A152" s="38"/>
      <c r="B152" s="38"/>
      <c r="C152" s="38"/>
      <c r="D152" s="38"/>
      <c r="E152" s="38"/>
      <c r="F152" s="38"/>
      <c r="G152" s="39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</row>
    <row r="153" spans="1:30" ht="18.75" customHeight="1" x14ac:dyDescent="0.25">
      <c r="A153" s="38"/>
      <c r="B153" s="38"/>
      <c r="C153" s="38"/>
      <c r="D153" s="38"/>
      <c r="E153" s="38"/>
      <c r="F153" s="38"/>
      <c r="G153" s="39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</row>
    <row r="154" spans="1:30" ht="18.75" customHeight="1" x14ac:dyDescent="0.25">
      <c r="A154" s="38"/>
      <c r="B154" s="38"/>
      <c r="C154" s="38"/>
      <c r="D154" s="38"/>
      <c r="E154" s="38"/>
      <c r="F154" s="38"/>
      <c r="G154" s="39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</row>
    <row r="155" spans="1:30" ht="18.75" customHeight="1" x14ac:dyDescent="0.25">
      <c r="A155" s="38"/>
      <c r="B155" s="38"/>
      <c r="C155" s="38"/>
      <c r="D155" s="38"/>
      <c r="E155" s="38"/>
      <c r="F155" s="38"/>
      <c r="G155" s="39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</row>
    <row r="156" spans="1:30" ht="18.75" customHeight="1" x14ac:dyDescent="0.25">
      <c r="A156" s="38"/>
      <c r="B156" s="38"/>
      <c r="C156" s="38"/>
      <c r="D156" s="38"/>
      <c r="E156" s="38"/>
      <c r="F156" s="38"/>
      <c r="G156" s="39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</row>
    <row r="157" spans="1:30" ht="18.75" customHeight="1" x14ac:dyDescent="0.25">
      <c r="A157" s="38"/>
      <c r="B157" s="38"/>
      <c r="C157" s="38"/>
      <c r="D157" s="38"/>
      <c r="E157" s="38"/>
      <c r="F157" s="38"/>
      <c r="G157" s="39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</row>
    <row r="158" spans="1:30" ht="18.75" customHeight="1" x14ac:dyDescent="0.25">
      <c r="A158" s="38"/>
      <c r="B158" s="38"/>
      <c r="C158" s="38"/>
      <c r="D158" s="38"/>
      <c r="E158" s="38"/>
      <c r="F158" s="38"/>
      <c r="G158" s="39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</row>
    <row r="159" spans="1:30" ht="18.75" customHeight="1" x14ac:dyDescent="0.25">
      <c r="A159" s="38"/>
      <c r="B159" s="38"/>
      <c r="C159" s="38"/>
      <c r="D159" s="38"/>
      <c r="E159" s="38"/>
      <c r="F159" s="38"/>
      <c r="G159" s="39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</row>
    <row r="160" spans="1:30" ht="18.75" customHeight="1" x14ac:dyDescent="0.25">
      <c r="A160" s="38"/>
      <c r="B160" s="38"/>
      <c r="C160" s="38"/>
      <c r="D160" s="38"/>
      <c r="E160" s="38"/>
      <c r="F160" s="38"/>
      <c r="G160" s="39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</row>
    <row r="161" spans="1:30" ht="18.75" customHeight="1" x14ac:dyDescent="0.25">
      <c r="A161" s="38"/>
      <c r="B161" s="38"/>
      <c r="C161" s="38"/>
      <c r="D161" s="38"/>
      <c r="E161" s="38"/>
      <c r="F161" s="38"/>
      <c r="G161" s="39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</row>
    <row r="162" spans="1:30" ht="18.75" customHeight="1" x14ac:dyDescent="0.25">
      <c r="A162" s="38"/>
      <c r="B162" s="38"/>
      <c r="C162" s="38"/>
      <c r="D162" s="38"/>
      <c r="E162" s="38"/>
      <c r="F162" s="38"/>
      <c r="G162" s="39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</row>
    <row r="163" spans="1:30" ht="18.75" customHeight="1" x14ac:dyDescent="0.25">
      <c r="A163" s="38"/>
      <c r="B163" s="38"/>
      <c r="C163" s="38"/>
      <c r="D163" s="38"/>
      <c r="E163" s="38"/>
      <c r="F163" s="38"/>
      <c r="G163" s="39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</row>
    <row r="164" spans="1:30" ht="18.75" customHeight="1" x14ac:dyDescent="0.25">
      <c r="A164" s="38"/>
      <c r="B164" s="38"/>
      <c r="C164" s="38"/>
      <c r="D164" s="38"/>
      <c r="E164" s="38"/>
      <c r="F164" s="38"/>
      <c r="G164" s="39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</row>
    <row r="165" spans="1:30" ht="18.75" customHeight="1" x14ac:dyDescent="0.25">
      <c r="A165" s="38"/>
      <c r="B165" s="38"/>
      <c r="C165" s="38"/>
      <c r="D165" s="38"/>
      <c r="E165" s="38"/>
      <c r="F165" s="38"/>
      <c r="G165" s="39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</row>
    <row r="166" spans="1:30" ht="18.75" customHeight="1" x14ac:dyDescent="0.25">
      <c r="A166" s="38"/>
      <c r="B166" s="38"/>
      <c r="C166" s="38"/>
      <c r="D166" s="38"/>
      <c r="E166" s="38"/>
      <c r="F166" s="38"/>
      <c r="G166" s="39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</row>
    <row r="167" spans="1:30" ht="18.75" customHeight="1" x14ac:dyDescent="0.25">
      <c r="A167" s="38"/>
      <c r="B167" s="38"/>
      <c r="C167" s="38"/>
      <c r="D167" s="38"/>
      <c r="E167" s="38"/>
      <c r="F167" s="38"/>
      <c r="G167" s="39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</row>
    <row r="168" spans="1:30" ht="18.75" customHeight="1" x14ac:dyDescent="0.25">
      <c r="A168" s="38"/>
      <c r="B168" s="38"/>
      <c r="C168" s="38"/>
      <c r="D168" s="38"/>
      <c r="E168" s="38"/>
      <c r="F168" s="38"/>
      <c r="G168" s="39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</row>
    <row r="169" spans="1:30" ht="18.75" customHeight="1" x14ac:dyDescent="0.25">
      <c r="A169" s="38"/>
      <c r="B169" s="38"/>
      <c r="C169" s="38"/>
      <c r="D169" s="38"/>
      <c r="E169" s="38"/>
      <c r="F169" s="38"/>
      <c r="G169" s="39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</row>
    <row r="170" spans="1:30" ht="18.75" customHeight="1" x14ac:dyDescent="0.25">
      <c r="A170" s="38"/>
      <c r="B170" s="38"/>
      <c r="C170" s="38"/>
      <c r="D170" s="38"/>
      <c r="E170" s="38"/>
      <c r="F170" s="38"/>
      <c r="G170" s="39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</row>
    <row r="171" spans="1:30" ht="18.75" customHeight="1" x14ac:dyDescent="0.25">
      <c r="A171" s="38"/>
      <c r="B171" s="38"/>
      <c r="C171" s="38"/>
      <c r="D171" s="38"/>
      <c r="E171" s="38"/>
      <c r="F171" s="38"/>
      <c r="G171" s="39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</row>
    <row r="172" spans="1:30" ht="18.75" customHeight="1" x14ac:dyDescent="0.25">
      <c r="A172" s="38"/>
      <c r="B172" s="38"/>
      <c r="C172" s="38"/>
      <c r="D172" s="38"/>
      <c r="E172" s="38"/>
      <c r="F172" s="38"/>
      <c r="G172" s="39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</row>
    <row r="173" spans="1:30" ht="18.75" customHeight="1" x14ac:dyDescent="0.25">
      <c r="A173" s="38"/>
      <c r="B173" s="38"/>
      <c r="C173" s="38"/>
      <c r="D173" s="38"/>
      <c r="E173" s="38"/>
      <c r="F173" s="38"/>
      <c r="G173" s="39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</row>
    <row r="174" spans="1:30" ht="18.75" customHeight="1" x14ac:dyDescent="0.25">
      <c r="A174" s="38"/>
      <c r="B174" s="38"/>
      <c r="C174" s="38"/>
      <c r="D174" s="38"/>
      <c r="E174" s="38"/>
      <c r="F174" s="38"/>
      <c r="G174" s="39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</row>
    <row r="175" spans="1:30" ht="18.75" customHeight="1" x14ac:dyDescent="0.25">
      <c r="A175" s="38"/>
      <c r="B175" s="38"/>
      <c r="C175" s="38"/>
      <c r="D175" s="38"/>
      <c r="E175" s="38"/>
      <c r="F175" s="38"/>
      <c r="G175" s="39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</row>
    <row r="176" spans="1:30" ht="18.75" customHeight="1" x14ac:dyDescent="0.25">
      <c r="A176" s="38"/>
      <c r="B176" s="38"/>
      <c r="C176" s="38"/>
      <c r="D176" s="38"/>
      <c r="E176" s="38"/>
      <c r="F176" s="38"/>
      <c r="G176" s="39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</row>
    <row r="177" spans="1:30" ht="18.75" customHeight="1" x14ac:dyDescent="0.25">
      <c r="A177" s="38"/>
      <c r="B177" s="38"/>
      <c r="C177" s="38"/>
      <c r="D177" s="38"/>
      <c r="E177" s="38"/>
      <c r="F177" s="38"/>
      <c r="G177" s="39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</row>
    <row r="178" spans="1:30" ht="18.75" customHeight="1" x14ac:dyDescent="0.25">
      <c r="A178" s="38"/>
      <c r="B178" s="38"/>
      <c r="C178" s="38"/>
      <c r="D178" s="38"/>
      <c r="E178" s="38"/>
      <c r="F178" s="38"/>
      <c r="G178" s="39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</row>
    <row r="179" spans="1:30" ht="18.75" customHeight="1" x14ac:dyDescent="0.25">
      <c r="A179" s="38"/>
      <c r="B179" s="38"/>
      <c r="C179" s="38"/>
      <c r="D179" s="38"/>
      <c r="E179" s="38"/>
      <c r="F179" s="38"/>
      <c r="G179" s="39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</row>
    <row r="180" spans="1:30" ht="18.75" customHeight="1" x14ac:dyDescent="0.25">
      <c r="A180" s="38"/>
      <c r="B180" s="38"/>
      <c r="C180" s="38"/>
      <c r="D180" s="38"/>
      <c r="E180" s="38"/>
      <c r="F180" s="38"/>
      <c r="G180" s="39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</row>
    <row r="181" spans="1:30" ht="18.75" customHeight="1" x14ac:dyDescent="0.25">
      <c r="A181" s="38"/>
      <c r="B181" s="38"/>
      <c r="C181" s="38"/>
      <c r="D181" s="38"/>
      <c r="E181" s="38"/>
      <c r="F181" s="38"/>
      <c r="G181" s="39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</row>
    <row r="182" spans="1:30" ht="18.75" customHeight="1" x14ac:dyDescent="0.25">
      <c r="A182" s="38"/>
      <c r="B182" s="38"/>
      <c r="C182" s="38"/>
      <c r="D182" s="38"/>
      <c r="E182" s="38"/>
      <c r="F182" s="38"/>
      <c r="G182" s="39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</row>
    <row r="183" spans="1:30" ht="18.75" customHeight="1" x14ac:dyDescent="0.25">
      <c r="A183" s="38"/>
      <c r="B183" s="38"/>
      <c r="C183" s="38"/>
      <c r="D183" s="38"/>
      <c r="E183" s="38"/>
      <c r="F183" s="38"/>
      <c r="G183" s="39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</row>
    <row r="184" spans="1:30" ht="18.75" customHeight="1" x14ac:dyDescent="0.25">
      <c r="A184" s="38"/>
      <c r="B184" s="38"/>
      <c r="C184" s="38"/>
      <c r="D184" s="38"/>
      <c r="E184" s="38"/>
      <c r="F184" s="38"/>
      <c r="G184" s="39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</row>
    <row r="185" spans="1:30" ht="18.75" customHeight="1" x14ac:dyDescent="0.25">
      <c r="A185" s="38"/>
      <c r="B185" s="38"/>
      <c r="C185" s="38"/>
      <c r="D185" s="38"/>
      <c r="E185" s="38"/>
      <c r="F185" s="38"/>
      <c r="G185" s="39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</row>
    <row r="186" spans="1:30" ht="18.75" customHeight="1" x14ac:dyDescent="0.25">
      <c r="A186" s="38"/>
      <c r="B186" s="38"/>
      <c r="C186" s="38"/>
      <c r="D186" s="38"/>
      <c r="E186" s="38"/>
      <c r="F186" s="38"/>
      <c r="G186" s="39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</row>
    <row r="187" spans="1:30" ht="18.75" customHeight="1" x14ac:dyDescent="0.25">
      <c r="A187" s="38"/>
      <c r="B187" s="38"/>
      <c r="C187" s="38"/>
      <c r="D187" s="38"/>
      <c r="E187" s="38"/>
      <c r="F187" s="38"/>
      <c r="G187" s="39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</row>
    <row r="188" spans="1:30" ht="18.75" customHeight="1" x14ac:dyDescent="0.25">
      <c r="A188" s="38"/>
      <c r="B188" s="38"/>
      <c r="C188" s="38"/>
      <c r="D188" s="38"/>
      <c r="E188" s="38"/>
      <c r="F188" s="38"/>
      <c r="G188" s="39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</row>
    <row r="189" spans="1:30" ht="18.75" customHeight="1" x14ac:dyDescent="0.25">
      <c r="A189" s="38"/>
      <c r="B189" s="38"/>
      <c r="C189" s="38"/>
      <c r="D189" s="38"/>
      <c r="E189" s="38"/>
      <c r="F189" s="38"/>
      <c r="G189" s="39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</row>
    <row r="190" spans="1:30" ht="18.75" customHeight="1" x14ac:dyDescent="0.25">
      <c r="A190" s="38"/>
      <c r="B190" s="38"/>
      <c r="C190" s="38"/>
      <c r="D190" s="38"/>
      <c r="E190" s="38"/>
      <c r="F190" s="38"/>
      <c r="G190" s="39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</row>
    <row r="191" spans="1:30" ht="18.75" customHeight="1" x14ac:dyDescent="0.25">
      <c r="A191" s="38"/>
      <c r="B191" s="38"/>
      <c r="C191" s="38"/>
      <c r="D191" s="38"/>
      <c r="E191" s="38"/>
      <c r="F191" s="38"/>
      <c r="G191" s="39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</row>
    <row r="192" spans="1:30" ht="18.75" customHeight="1" x14ac:dyDescent="0.25">
      <c r="A192" s="38"/>
      <c r="B192" s="38"/>
      <c r="C192" s="38"/>
      <c r="D192" s="38"/>
      <c r="E192" s="38"/>
      <c r="F192" s="38"/>
      <c r="G192" s="39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</row>
    <row r="193" spans="1:30" ht="18.75" customHeight="1" x14ac:dyDescent="0.25">
      <c r="A193" s="38"/>
      <c r="B193" s="38"/>
      <c r="C193" s="38"/>
      <c r="D193" s="38"/>
      <c r="E193" s="38"/>
      <c r="F193" s="38"/>
      <c r="G193" s="39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</row>
    <row r="194" spans="1:30" ht="18.75" customHeight="1" x14ac:dyDescent="0.25">
      <c r="A194" s="38"/>
      <c r="B194" s="38"/>
      <c r="C194" s="38"/>
      <c r="D194" s="38"/>
      <c r="E194" s="38"/>
      <c r="F194" s="38"/>
      <c r="G194" s="39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</row>
    <row r="195" spans="1:30" ht="18.75" customHeight="1" x14ac:dyDescent="0.25">
      <c r="A195" s="38"/>
      <c r="B195" s="38"/>
      <c r="C195" s="38"/>
      <c r="D195" s="38"/>
      <c r="E195" s="38"/>
      <c r="F195" s="38"/>
      <c r="G195" s="39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</row>
    <row r="196" spans="1:30" ht="18.75" customHeight="1" x14ac:dyDescent="0.25">
      <c r="A196" s="38"/>
      <c r="B196" s="38"/>
      <c r="C196" s="38"/>
      <c r="D196" s="38"/>
      <c r="E196" s="38"/>
      <c r="F196" s="38"/>
      <c r="G196" s="39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</row>
    <row r="197" spans="1:30" ht="18.75" customHeight="1" x14ac:dyDescent="0.25">
      <c r="A197" s="38"/>
      <c r="B197" s="38"/>
      <c r="C197" s="38"/>
      <c r="D197" s="38"/>
      <c r="E197" s="38"/>
      <c r="F197" s="38"/>
      <c r="G197" s="39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</row>
    <row r="198" spans="1:30" ht="18.75" customHeight="1" x14ac:dyDescent="0.25">
      <c r="A198" s="38"/>
      <c r="B198" s="38"/>
      <c r="C198" s="38"/>
      <c r="D198" s="38"/>
      <c r="E198" s="38"/>
      <c r="F198" s="38"/>
      <c r="G198" s="39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</row>
    <row r="199" spans="1:30" ht="18.75" customHeight="1" x14ac:dyDescent="0.25">
      <c r="A199" s="38"/>
      <c r="B199" s="38"/>
      <c r="C199" s="38"/>
      <c r="D199" s="38"/>
      <c r="E199" s="38"/>
      <c r="F199" s="38"/>
      <c r="G199" s="39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</row>
    <row r="200" spans="1:30" ht="18.75" customHeight="1" x14ac:dyDescent="0.25">
      <c r="A200" s="38"/>
      <c r="B200" s="38"/>
      <c r="C200" s="38"/>
      <c r="D200" s="38"/>
      <c r="E200" s="38"/>
      <c r="F200" s="38"/>
      <c r="G200" s="39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</row>
    <row r="201" spans="1:30" ht="18.75" customHeight="1" x14ac:dyDescent="0.25">
      <c r="A201" s="38"/>
      <c r="B201" s="38"/>
      <c r="C201" s="38"/>
      <c r="D201" s="38"/>
      <c r="E201" s="38"/>
      <c r="F201" s="38"/>
      <c r="G201" s="39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</row>
    <row r="202" spans="1:30" ht="18.75" customHeight="1" x14ac:dyDescent="0.25">
      <c r="A202" s="38"/>
      <c r="B202" s="38"/>
      <c r="C202" s="38"/>
      <c r="D202" s="38"/>
      <c r="E202" s="38"/>
      <c r="F202" s="38"/>
      <c r="G202" s="39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</row>
    <row r="203" spans="1:30" ht="18.75" customHeight="1" x14ac:dyDescent="0.25">
      <c r="A203" s="38"/>
      <c r="B203" s="38"/>
      <c r="C203" s="38"/>
      <c r="D203" s="38"/>
      <c r="E203" s="38"/>
      <c r="F203" s="38"/>
      <c r="G203" s="39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</row>
    <row r="204" spans="1:30" ht="18.75" customHeight="1" x14ac:dyDescent="0.25">
      <c r="A204" s="38"/>
      <c r="B204" s="38"/>
      <c r="C204" s="38"/>
      <c r="D204" s="38"/>
      <c r="E204" s="38"/>
      <c r="F204" s="38"/>
      <c r="G204" s="39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</row>
    <row r="205" spans="1:30" ht="18.75" customHeight="1" x14ac:dyDescent="0.25">
      <c r="A205" s="38"/>
      <c r="B205" s="38"/>
      <c r="C205" s="38"/>
      <c r="D205" s="38"/>
      <c r="E205" s="38"/>
      <c r="F205" s="38"/>
      <c r="G205" s="39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</row>
    <row r="206" spans="1:30" ht="18.75" customHeight="1" x14ac:dyDescent="0.25">
      <c r="A206" s="38"/>
      <c r="B206" s="38"/>
      <c r="C206" s="38"/>
      <c r="D206" s="38"/>
      <c r="E206" s="38"/>
      <c r="F206" s="38"/>
      <c r="G206" s="39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</row>
    <row r="207" spans="1:30" ht="18.75" customHeight="1" x14ac:dyDescent="0.25">
      <c r="A207" s="38"/>
      <c r="B207" s="38"/>
      <c r="C207" s="38"/>
      <c r="D207" s="38"/>
      <c r="E207" s="38"/>
      <c r="F207" s="38"/>
      <c r="G207" s="39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</row>
    <row r="208" spans="1:30" ht="18.75" customHeight="1" x14ac:dyDescent="0.25">
      <c r="A208" s="38"/>
      <c r="B208" s="38"/>
      <c r="C208" s="38"/>
      <c r="D208" s="38"/>
      <c r="E208" s="38"/>
      <c r="F208" s="38"/>
      <c r="G208" s="39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</row>
    <row r="209" spans="1:30" ht="18.75" customHeight="1" x14ac:dyDescent="0.25">
      <c r="A209" s="38"/>
      <c r="B209" s="38"/>
      <c r="C209" s="38"/>
      <c r="D209" s="38"/>
      <c r="E209" s="38"/>
      <c r="F209" s="38"/>
      <c r="G209" s="39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</row>
    <row r="210" spans="1:30" ht="18.75" customHeight="1" x14ac:dyDescent="0.25">
      <c r="A210" s="38"/>
      <c r="B210" s="38"/>
      <c r="C210" s="38"/>
      <c r="D210" s="38"/>
      <c r="E210" s="38"/>
      <c r="F210" s="38"/>
      <c r="G210" s="39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</row>
    <row r="211" spans="1:30" ht="18.75" customHeight="1" x14ac:dyDescent="0.25">
      <c r="A211" s="38"/>
      <c r="B211" s="38"/>
      <c r="C211" s="38"/>
      <c r="D211" s="38"/>
      <c r="E211" s="38"/>
      <c r="F211" s="38"/>
      <c r="G211" s="39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</row>
    <row r="212" spans="1:30" ht="18.75" customHeight="1" x14ac:dyDescent="0.25">
      <c r="A212" s="38"/>
      <c r="B212" s="38"/>
      <c r="C212" s="38"/>
      <c r="D212" s="38"/>
      <c r="E212" s="38"/>
      <c r="F212" s="38"/>
      <c r="G212" s="39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</row>
    <row r="213" spans="1:30" ht="18.75" customHeight="1" x14ac:dyDescent="0.25">
      <c r="A213" s="38"/>
      <c r="B213" s="38"/>
      <c r="C213" s="38"/>
      <c r="D213" s="38"/>
      <c r="E213" s="38"/>
      <c r="F213" s="38"/>
      <c r="G213" s="39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</row>
    <row r="214" spans="1:30" ht="18.75" customHeight="1" x14ac:dyDescent="0.25">
      <c r="A214" s="38"/>
      <c r="B214" s="38"/>
      <c r="C214" s="38"/>
      <c r="D214" s="38"/>
      <c r="E214" s="38"/>
      <c r="F214" s="38"/>
      <c r="G214" s="39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</row>
    <row r="215" spans="1:30" ht="18.75" customHeight="1" x14ac:dyDescent="0.25">
      <c r="A215" s="38"/>
      <c r="B215" s="38"/>
      <c r="C215" s="38"/>
      <c r="D215" s="38"/>
      <c r="E215" s="38"/>
      <c r="F215" s="38"/>
      <c r="G215" s="39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</row>
    <row r="216" spans="1:30" ht="18.75" customHeight="1" x14ac:dyDescent="0.25">
      <c r="A216" s="38"/>
      <c r="B216" s="38"/>
      <c r="C216" s="38"/>
      <c r="D216" s="38"/>
      <c r="E216" s="38"/>
      <c r="F216" s="38"/>
      <c r="G216" s="39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</row>
    <row r="217" spans="1:30" ht="18.75" customHeight="1" x14ac:dyDescent="0.25">
      <c r="A217" s="38"/>
      <c r="B217" s="38"/>
      <c r="C217" s="38"/>
      <c r="D217" s="38"/>
      <c r="E217" s="38"/>
      <c r="F217" s="38"/>
      <c r="G217" s="39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</row>
    <row r="218" spans="1:30" ht="18.75" customHeight="1" x14ac:dyDescent="0.25">
      <c r="A218" s="38"/>
      <c r="B218" s="38"/>
      <c r="C218" s="38"/>
      <c r="D218" s="38"/>
      <c r="E218" s="38"/>
      <c r="F218" s="38"/>
      <c r="G218" s="39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</row>
    <row r="219" spans="1:30" ht="18.75" customHeight="1" x14ac:dyDescent="0.25">
      <c r="A219" s="38"/>
      <c r="B219" s="38"/>
      <c r="C219" s="38"/>
      <c r="D219" s="38"/>
      <c r="E219" s="38"/>
      <c r="F219" s="38"/>
      <c r="G219" s="39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</row>
    <row r="220" spans="1:30" ht="18.75" customHeight="1" x14ac:dyDescent="0.25">
      <c r="A220" s="38"/>
      <c r="B220" s="38"/>
      <c r="C220" s="38"/>
      <c r="D220" s="38"/>
      <c r="E220" s="38"/>
      <c r="F220" s="38"/>
      <c r="G220" s="39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</row>
    <row r="221" spans="1:30" ht="18.75" customHeight="1" x14ac:dyDescent="0.25">
      <c r="A221" s="38"/>
      <c r="B221" s="38"/>
      <c r="C221" s="38"/>
      <c r="D221" s="38"/>
      <c r="E221" s="38"/>
      <c r="F221" s="38"/>
      <c r="G221" s="39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</row>
    <row r="222" spans="1:30" ht="18.75" customHeight="1" x14ac:dyDescent="0.25">
      <c r="A222" s="38"/>
      <c r="B222" s="38"/>
      <c r="C222" s="38"/>
      <c r="D222" s="38"/>
      <c r="E222" s="38"/>
      <c r="F222" s="38"/>
      <c r="G222" s="39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</row>
    <row r="223" spans="1:30" ht="18.75" customHeight="1" x14ac:dyDescent="0.25">
      <c r="A223" s="38"/>
      <c r="B223" s="38"/>
      <c r="C223" s="38"/>
      <c r="D223" s="38"/>
      <c r="E223" s="38"/>
      <c r="F223" s="38"/>
      <c r="G223" s="39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</row>
    <row r="224" spans="1:30" ht="18.75" customHeight="1" x14ac:dyDescent="0.25">
      <c r="A224" s="38"/>
      <c r="B224" s="38"/>
      <c r="C224" s="38"/>
      <c r="D224" s="38"/>
      <c r="E224" s="38"/>
      <c r="F224" s="38"/>
      <c r="G224" s="39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</row>
    <row r="225" spans="1:30" ht="18.75" customHeight="1" x14ac:dyDescent="0.25">
      <c r="A225" s="38"/>
      <c r="B225" s="38"/>
      <c r="C225" s="38"/>
      <c r="D225" s="38"/>
      <c r="E225" s="38"/>
      <c r="F225" s="38"/>
      <c r="G225" s="39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</row>
    <row r="226" spans="1:30" ht="18.75" customHeight="1" x14ac:dyDescent="0.25">
      <c r="A226" s="38"/>
      <c r="B226" s="38"/>
      <c r="C226" s="38"/>
      <c r="D226" s="38"/>
      <c r="E226" s="38"/>
      <c r="F226" s="38"/>
      <c r="G226" s="39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</row>
    <row r="227" spans="1:30" ht="18.75" customHeight="1" x14ac:dyDescent="0.25">
      <c r="A227" s="38"/>
      <c r="B227" s="38"/>
      <c r="C227" s="38"/>
      <c r="D227" s="38"/>
      <c r="E227" s="38"/>
      <c r="F227" s="38"/>
      <c r="G227" s="39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</row>
    <row r="228" spans="1:30" ht="18.75" customHeight="1" x14ac:dyDescent="0.25">
      <c r="A228" s="38"/>
      <c r="B228" s="38"/>
      <c r="C228" s="38"/>
      <c r="D228" s="38"/>
      <c r="E228" s="38"/>
      <c r="F228" s="38"/>
      <c r="G228" s="39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</row>
    <row r="229" spans="1:30" ht="18.75" customHeight="1" x14ac:dyDescent="0.25">
      <c r="A229" s="38"/>
      <c r="B229" s="38"/>
      <c r="C229" s="38"/>
      <c r="D229" s="38"/>
      <c r="E229" s="38"/>
      <c r="F229" s="38"/>
      <c r="G229" s="39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</row>
    <row r="230" spans="1:30" ht="18.75" customHeight="1" x14ac:dyDescent="0.25">
      <c r="A230" s="38"/>
      <c r="B230" s="38"/>
      <c r="C230" s="38"/>
      <c r="D230" s="38"/>
      <c r="E230" s="38"/>
      <c r="F230" s="38"/>
      <c r="G230" s="39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</row>
    <row r="231" spans="1:30" ht="18.75" customHeight="1" x14ac:dyDescent="0.25">
      <c r="A231" s="38"/>
      <c r="B231" s="38"/>
      <c r="C231" s="38"/>
      <c r="D231" s="38"/>
      <c r="E231" s="38"/>
      <c r="F231" s="38"/>
      <c r="G231" s="39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</row>
    <row r="232" spans="1:30" ht="18.75" customHeight="1" x14ac:dyDescent="0.25">
      <c r="A232" s="38"/>
      <c r="B232" s="38"/>
      <c r="C232" s="38"/>
      <c r="D232" s="38"/>
      <c r="E232" s="38"/>
      <c r="F232" s="38"/>
      <c r="G232" s="39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</row>
    <row r="233" spans="1:30" ht="18.75" customHeight="1" x14ac:dyDescent="0.25">
      <c r="A233" s="38"/>
      <c r="B233" s="38"/>
      <c r="C233" s="38"/>
      <c r="D233" s="38"/>
      <c r="E233" s="38"/>
      <c r="F233" s="38"/>
      <c r="G233" s="39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</row>
    <row r="234" spans="1:30" ht="18.75" customHeight="1" x14ac:dyDescent="0.25">
      <c r="A234" s="38"/>
      <c r="B234" s="38"/>
      <c r="C234" s="38"/>
      <c r="D234" s="38"/>
      <c r="E234" s="38"/>
      <c r="F234" s="38"/>
      <c r="G234" s="39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</row>
    <row r="235" spans="1:30" ht="18.75" customHeight="1" x14ac:dyDescent="0.25">
      <c r="A235" s="38"/>
      <c r="B235" s="38"/>
      <c r="C235" s="38"/>
      <c r="D235" s="38"/>
      <c r="E235" s="38"/>
      <c r="F235" s="38"/>
      <c r="G235" s="39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</row>
    <row r="236" spans="1:30" ht="18.75" customHeight="1" x14ac:dyDescent="0.25">
      <c r="A236" s="38"/>
      <c r="B236" s="38"/>
      <c r="C236" s="38"/>
      <c r="D236" s="38"/>
      <c r="E236" s="38"/>
      <c r="F236" s="38"/>
      <c r="G236" s="39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</row>
    <row r="237" spans="1:30" ht="18.75" customHeight="1" x14ac:dyDescent="0.25">
      <c r="A237" s="38"/>
      <c r="B237" s="38"/>
      <c r="C237" s="38"/>
      <c r="D237" s="38"/>
      <c r="E237" s="38"/>
      <c r="F237" s="38"/>
      <c r="G237" s="39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</row>
    <row r="238" spans="1:30" ht="18.75" customHeight="1" x14ac:dyDescent="0.25">
      <c r="A238" s="38"/>
      <c r="B238" s="38"/>
      <c r="C238" s="38"/>
      <c r="D238" s="38"/>
      <c r="E238" s="38"/>
      <c r="F238" s="38"/>
      <c r="G238" s="39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</row>
    <row r="239" spans="1:30" ht="18.75" customHeight="1" x14ac:dyDescent="0.25">
      <c r="A239" s="38"/>
      <c r="B239" s="38"/>
      <c r="C239" s="38"/>
      <c r="D239" s="38"/>
      <c r="E239" s="38"/>
      <c r="F239" s="38"/>
      <c r="G239" s="39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</row>
    <row r="240" spans="1:30" ht="18.75" customHeight="1" x14ac:dyDescent="0.25">
      <c r="A240" s="38"/>
      <c r="B240" s="38"/>
      <c r="C240" s="38"/>
      <c r="D240" s="38"/>
      <c r="E240" s="38"/>
      <c r="F240" s="38"/>
      <c r="G240" s="39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</row>
    <row r="241" spans="1:30" ht="18.75" customHeight="1" x14ac:dyDescent="0.25">
      <c r="A241" s="38"/>
      <c r="B241" s="38"/>
      <c r="C241" s="38"/>
      <c r="D241" s="38"/>
      <c r="E241" s="38"/>
      <c r="F241" s="38"/>
      <c r="G241" s="39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</row>
    <row r="242" spans="1:30" ht="18.75" customHeight="1" x14ac:dyDescent="0.25">
      <c r="A242" s="38"/>
      <c r="B242" s="38"/>
      <c r="C242" s="38"/>
      <c r="D242" s="38"/>
      <c r="E242" s="38"/>
      <c r="F242" s="38"/>
      <c r="G242" s="39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</row>
    <row r="243" spans="1:30" ht="18.75" customHeight="1" x14ac:dyDescent="0.25">
      <c r="A243" s="38"/>
      <c r="B243" s="38"/>
      <c r="C243" s="38"/>
      <c r="D243" s="38"/>
      <c r="E243" s="38"/>
      <c r="F243" s="38"/>
      <c r="G243" s="39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</row>
    <row r="244" spans="1:30" ht="18.75" customHeight="1" x14ac:dyDescent="0.25">
      <c r="A244" s="38"/>
      <c r="B244" s="38"/>
      <c r="C244" s="38"/>
      <c r="D244" s="38"/>
      <c r="E244" s="38"/>
      <c r="F244" s="38"/>
      <c r="G244" s="39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</row>
    <row r="245" spans="1:30" ht="18.75" customHeight="1" x14ac:dyDescent="0.25">
      <c r="A245" s="38"/>
      <c r="B245" s="38"/>
      <c r="C245" s="38"/>
      <c r="D245" s="38"/>
      <c r="E245" s="38"/>
      <c r="F245" s="38"/>
      <c r="G245" s="39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</row>
    <row r="246" spans="1:30" ht="18.75" customHeight="1" x14ac:dyDescent="0.25">
      <c r="A246" s="38"/>
      <c r="B246" s="38"/>
      <c r="C246" s="38"/>
      <c r="D246" s="38"/>
      <c r="E246" s="38"/>
      <c r="F246" s="38"/>
      <c r="G246" s="39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</row>
    <row r="247" spans="1:30" ht="18.75" customHeight="1" x14ac:dyDescent="0.25">
      <c r="A247" s="38"/>
      <c r="B247" s="38"/>
      <c r="C247" s="38"/>
      <c r="D247" s="38"/>
      <c r="E247" s="38"/>
      <c r="F247" s="38"/>
      <c r="G247" s="39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</row>
    <row r="248" spans="1:30" ht="18.75" customHeight="1" x14ac:dyDescent="0.25">
      <c r="A248" s="38"/>
      <c r="B248" s="38"/>
      <c r="C248" s="38"/>
      <c r="D248" s="38"/>
      <c r="E248" s="38"/>
      <c r="F248" s="38"/>
      <c r="G248" s="39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</row>
    <row r="249" spans="1:30" ht="18.75" customHeight="1" x14ac:dyDescent="0.25">
      <c r="A249" s="38"/>
      <c r="B249" s="38"/>
      <c r="C249" s="38"/>
      <c r="D249" s="38"/>
      <c r="E249" s="38"/>
      <c r="F249" s="38"/>
      <c r="G249" s="39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</row>
    <row r="250" spans="1:30" ht="18.75" customHeight="1" x14ac:dyDescent="0.25">
      <c r="A250" s="38"/>
      <c r="B250" s="38"/>
      <c r="C250" s="38"/>
      <c r="D250" s="38"/>
      <c r="E250" s="38"/>
      <c r="F250" s="38"/>
      <c r="G250" s="39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</row>
    <row r="251" spans="1:30" ht="18.75" customHeight="1" x14ac:dyDescent="0.25">
      <c r="A251" s="38"/>
      <c r="B251" s="38"/>
      <c r="C251" s="38"/>
      <c r="D251" s="38"/>
      <c r="E251" s="38"/>
      <c r="F251" s="38"/>
      <c r="G251" s="39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</row>
    <row r="252" spans="1:30" ht="18.75" customHeight="1" x14ac:dyDescent="0.25">
      <c r="A252" s="38"/>
      <c r="B252" s="38"/>
      <c r="C252" s="38"/>
      <c r="D252" s="38"/>
      <c r="E252" s="38"/>
      <c r="F252" s="38"/>
      <c r="G252" s="39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</row>
    <row r="253" spans="1:30" ht="18.75" customHeight="1" x14ac:dyDescent="0.25">
      <c r="A253" s="38"/>
      <c r="B253" s="38"/>
      <c r="C253" s="38"/>
      <c r="D253" s="38"/>
      <c r="E253" s="38"/>
      <c r="F253" s="38"/>
      <c r="G253" s="39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</row>
    <row r="254" spans="1:30" ht="18.75" customHeight="1" x14ac:dyDescent="0.25">
      <c r="A254" s="38"/>
      <c r="B254" s="38"/>
      <c r="C254" s="38"/>
      <c r="D254" s="38"/>
      <c r="E254" s="38"/>
      <c r="F254" s="38"/>
      <c r="G254" s="39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</row>
    <row r="255" spans="1:30" ht="18.75" customHeight="1" x14ac:dyDescent="0.25">
      <c r="A255" s="38"/>
      <c r="B255" s="38"/>
      <c r="C255" s="38"/>
      <c r="D255" s="38"/>
      <c r="E255" s="38"/>
      <c r="F255" s="38"/>
      <c r="G255" s="39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</row>
    <row r="256" spans="1:30" ht="18.75" customHeight="1" x14ac:dyDescent="0.25">
      <c r="A256" s="38"/>
      <c r="B256" s="38"/>
      <c r="C256" s="38"/>
      <c r="D256" s="38"/>
      <c r="E256" s="38"/>
      <c r="F256" s="38"/>
      <c r="G256" s="39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</row>
    <row r="257" spans="1:30" ht="18.75" customHeight="1" x14ac:dyDescent="0.25">
      <c r="A257" s="38"/>
      <c r="B257" s="38"/>
      <c r="C257" s="38"/>
      <c r="D257" s="38"/>
      <c r="E257" s="38"/>
      <c r="F257" s="38"/>
      <c r="G257" s="39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</row>
    <row r="258" spans="1:30" ht="18.75" customHeight="1" x14ac:dyDescent="0.25">
      <c r="A258" s="38"/>
      <c r="B258" s="38"/>
      <c r="C258" s="38"/>
      <c r="D258" s="38"/>
      <c r="E258" s="38"/>
      <c r="F258" s="38"/>
      <c r="G258" s="39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</row>
    <row r="259" spans="1:30" ht="18.75" customHeight="1" x14ac:dyDescent="0.25">
      <c r="A259" s="38"/>
      <c r="B259" s="38"/>
      <c r="C259" s="38"/>
      <c r="D259" s="38"/>
      <c r="E259" s="38"/>
      <c r="F259" s="38"/>
      <c r="G259" s="39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</row>
    <row r="260" spans="1:30" ht="18.75" customHeight="1" x14ac:dyDescent="0.25">
      <c r="A260" s="38"/>
      <c r="B260" s="38"/>
      <c r="C260" s="38"/>
      <c r="D260" s="38"/>
      <c r="E260" s="38"/>
      <c r="F260" s="38"/>
      <c r="G260" s="39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</row>
    <row r="261" spans="1:30" ht="18.75" customHeight="1" x14ac:dyDescent="0.25">
      <c r="A261" s="38"/>
      <c r="B261" s="38"/>
      <c r="C261" s="38"/>
      <c r="D261" s="38"/>
      <c r="E261" s="38"/>
      <c r="F261" s="38"/>
      <c r="G261" s="39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</row>
    <row r="262" spans="1:30" ht="18.75" customHeight="1" x14ac:dyDescent="0.25">
      <c r="A262" s="38"/>
      <c r="B262" s="38"/>
      <c r="C262" s="38"/>
      <c r="D262" s="38"/>
      <c r="E262" s="38"/>
      <c r="F262" s="38"/>
      <c r="G262" s="39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</row>
    <row r="263" spans="1:30" ht="18.75" customHeight="1" x14ac:dyDescent="0.25">
      <c r="A263" s="38"/>
      <c r="B263" s="38"/>
      <c r="C263" s="38"/>
      <c r="D263" s="38"/>
      <c r="E263" s="38"/>
      <c r="F263" s="38"/>
      <c r="G263" s="39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</row>
    <row r="264" spans="1:30" ht="18.75" customHeight="1" x14ac:dyDescent="0.25">
      <c r="A264" s="38"/>
      <c r="B264" s="38"/>
      <c r="C264" s="38"/>
      <c r="D264" s="38"/>
      <c r="E264" s="38"/>
      <c r="F264" s="38"/>
      <c r="G264" s="39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</row>
    <row r="265" spans="1:30" ht="18.75" customHeight="1" x14ac:dyDescent="0.25">
      <c r="A265" s="38"/>
      <c r="B265" s="38"/>
      <c r="C265" s="38"/>
      <c r="D265" s="38"/>
      <c r="E265" s="38"/>
      <c r="F265" s="38"/>
      <c r="G265" s="39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</row>
    <row r="266" spans="1:30" ht="18.75" customHeight="1" x14ac:dyDescent="0.25">
      <c r="A266" s="38"/>
      <c r="B266" s="38"/>
      <c r="C266" s="38"/>
      <c r="D266" s="38"/>
      <c r="E266" s="38"/>
      <c r="F266" s="38"/>
      <c r="G266" s="39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</row>
    <row r="267" spans="1:30" ht="18.75" customHeight="1" x14ac:dyDescent="0.25">
      <c r="A267" s="38"/>
      <c r="B267" s="38"/>
      <c r="C267" s="38"/>
      <c r="D267" s="38"/>
      <c r="E267" s="38"/>
      <c r="F267" s="38"/>
      <c r="G267" s="39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</row>
    <row r="268" spans="1:30" ht="18.75" customHeight="1" x14ac:dyDescent="0.25">
      <c r="A268" s="38"/>
      <c r="B268" s="38"/>
      <c r="C268" s="38"/>
      <c r="D268" s="38"/>
      <c r="E268" s="38"/>
      <c r="F268" s="38"/>
      <c r="G268" s="39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</row>
    <row r="269" spans="1:30" ht="18.75" customHeight="1" x14ac:dyDescent="0.25">
      <c r="A269" s="38"/>
      <c r="B269" s="38"/>
      <c r="C269" s="38"/>
      <c r="D269" s="38"/>
      <c r="E269" s="38"/>
      <c r="F269" s="38"/>
      <c r="G269" s="39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</row>
    <row r="270" spans="1:30" ht="18.75" customHeight="1" x14ac:dyDescent="0.25">
      <c r="A270" s="38"/>
      <c r="B270" s="38"/>
      <c r="C270" s="38"/>
      <c r="D270" s="38"/>
      <c r="E270" s="38"/>
      <c r="F270" s="38"/>
      <c r="G270" s="39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</row>
    <row r="271" spans="1:30" ht="18.75" customHeight="1" x14ac:dyDescent="0.25">
      <c r="A271" s="38"/>
      <c r="B271" s="38"/>
      <c r="C271" s="38"/>
      <c r="D271" s="38"/>
      <c r="E271" s="38"/>
      <c r="F271" s="38"/>
      <c r="G271" s="39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</row>
    <row r="272" spans="1:30" ht="18.75" customHeight="1" x14ac:dyDescent="0.25">
      <c r="A272" s="38"/>
      <c r="B272" s="38"/>
      <c r="C272" s="38"/>
      <c r="D272" s="38"/>
      <c r="E272" s="38"/>
      <c r="F272" s="38"/>
      <c r="G272" s="39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</row>
    <row r="273" spans="1:30" ht="18.75" customHeight="1" x14ac:dyDescent="0.25">
      <c r="A273" s="38"/>
      <c r="B273" s="38"/>
      <c r="C273" s="38"/>
      <c r="D273" s="38"/>
      <c r="E273" s="38"/>
      <c r="F273" s="38"/>
      <c r="G273" s="39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</row>
    <row r="274" spans="1:30" ht="18.75" customHeight="1" x14ac:dyDescent="0.25">
      <c r="A274" s="38"/>
      <c r="B274" s="38"/>
      <c r="C274" s="38"/>
      <c r="D274" s="38"/>
      <c r="E274" s="38"/>
      <c r="F274" s="38"/>
      <c r="G274" s="39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</row>
    <row r="275" spans="1:30" ht="18.75" customHeight="1" x14ac:dyDescent="0.25">
      <c r="A275" s="38"/>
      <c r="B275" s="38"/>
      <c r="C275" s="38"/>
      <c r="D275" s="38"/>
      <c r="E275" s="38"/>
      <c r="F275" s="38"/>
      <c r="G275" s="39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</row>
    <row r="276" spans="1:30" ht="18.75" customHeight="1" x14ac:dyDescent="0.25">
      <c r="A276" s="38"/>
      <c r="B276" s="38"/>
      <c r="C276" s="38"/>
      <c r="D276" s="38"/>
      <c r="E276" s="38"/>
      <c r="F276" s="38"/>
      <c r="G276" s="39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</row>
    <row r="277" spans="1:30" ht="18.75" customHeight="1" x14ac:dyDescent="0.25">
      <c r="A277" s="38"/>
      <c r="B277" s="38"/>
      <c r="C277" s="38"/>
      <c r="D277" s="38"/>
      <c r="E277" s="38"/>
      <c r="F277" s="38"/>
      <c r="G277" s="39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</row>
    <row r="278" spans="1:30" ht="18.75" customHeight="1" x14ac:dyDescent="0.25">
      <c r="A278" s="38"/>
      <c r="B278" s="38"/>
      <c r="C278" s="38"/>
      <c r="D278" s="38"/>
      <c r="E278" s="38"/>
      <c r="F278" s="38"/>
      <c r="G278" s="39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</row>
    <row r="279" spans="1:30" ht="18.75" customHeight="1" x14ac:dyDescent="0.25">
      <c r="A279" s="38"/>
      <c r="B279" s="38"/>
      <c r="C279" s="38"/>
      <c r="D279" s="38"/>
      <c r="E279" s="38"/>
      <c r="F279" s="38"/>
      <c r="G279" s="39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</row>
    <row r="280" spans="1:30" ht="18.75" customHeight="1" x14ac:dyDescent="0.25">
      <c r="A280" s="38"/>
      <c r="B280" s="38"/>
      <c r="C280" s="38"/>
      <c r="D280" s="38"/>
      <c r="E280" s="38"/>
      <c r="F280" s="38"/>
      <c r="G280" s="39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</row>
    <row r="281" spans="1:30" ht="18.75" customHeight="1" x14ac:dyDescent="0.25">
      <c r="A281" s="38"/>
      <c r="B281" s="38"/>
      <c r="C281" s="38"/>
      <c r="D281" s="38"/>
      <c r="E281" s="38"/>
      <c r="F281" s="38"/>
      <c r="G281" s="39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</row>
    <row r="282" spans="1:30" ht="18.75" customHeight="1" x14ac:dyDescent="0.25">
      <c r="A282" s="38"/>
      <c r="B282" s="38"/>
      <c r="C282" s="38"/>
      <c r="D282" s="38"/>
      <c r="E282" s="38"/>
      <c r="F282" s="38"/>
      <c r="G282" s="39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</row>
    <row r="283" spans="1:30" ht="18.75" customHeight="1" x14ac:dyDescent="0.25">
      <c r="A283" s="38"/>
      <c r="B283" s="38"/>
      <c r="C283" s="38"/>
      <c r="D283" s="38"/>
      <c r="E283" s="38"/>
      <c r="F283" s="38"/>
      <c r="G283" s="39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</row>
    <row r="284" spans="1:30" ht="18.75" customHeight="1" x14ac:dyDescent="0.25">
      <c r="A284" s="38"/>
      <c r="B284" s="38"/>
      <c r="C284" s="38"/>
      <c r="D284" s="38"/>
      <c r="E284" s="38"/>
      <c r="F284" s="38"/>
      <c r="G284" s="39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</row>
    <row r="285" spans="1:30" ht="18.75" customHeight="1" x14ac:dyDescent="0.25">
      <c r="A285" s="38"/>
      <c r="B285" s="38"/>
      <c r="C285" s="38"/>
      <c r="D285" s="38"/>
      <c r="E285" s="38"/>
      <c r="F285" s="38"/>
      <c r="G285" s="39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</row>
    <row r="286" spans="1:30" ht="18.75" customHeight="1" x14ac:dyDescent="0.25">
      <c r="A286" s="38"/>
      <c r="B286" s="38"/>
      <c r="C286" s="38"/>
      <c r="D286" s="38"/>
      <c r="E286" s="38"/>
      <c r="F286" s="38"/>
      <c r="G286" s="39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</row>
    <row r="287" spans="1:30" ht="18.75" customHeight="1" x14ac:dyDescent="0.25">
      <c r="A287" s="38"/>
      <c r="B287" s="38"/>
      <c r="C287" s="38"/>
      <c r="D287" s="38"/>
      <c r="E287" s="38"/>
      <c r="F287" s="38"/>
      <c r="G287" s="39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</row>
    <row r="288" spans="1:30" ht="18.75" customHeight="1" x14ac:dyDescent="0.25">
      <c r="A288" s="38"/>
      <c r="B288" s="38"/>
      <c r="C288" s="38"/>
      <c r="D288" s="38"/>
      <c r="E288" s="38"/>
      <c r="F288" s="38"/>
      <c r="G288" s="39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</row>
    <row r="289" spans="1:30" ht="18.75" customHeight="1" x14ac:dyDescent="0.25">
      <c r="A289" s="38"/>
      <c r="B289" s="38"/>
      <c r="C289" s="38"/>
      <c r="D289" s="38"/>
      <c r="E289" s="38"/>
      <c r="F289" s="38"/>
      <c r="G289" s="39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</row>
    <row r="290" spans="1:30" ht="18.75" customHeight="1" x14ac:dyDescent="0.25">
      <c r="A290" s="38"/>
      <c r="B290" s="38"/>
      <c r="C290" s="38"/>
      <c r="D290" s="38"/>
      <c r="E290" s="38"/>
      <c r="F290" s="38"/>
      <c r="G290" s="39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</row>
    <row r="291" spans="1:30" ht="18.75" customHeight="1" x14ac:dyDescent="0.25">
      <c r="A291" s="38"/>
      <c r="B291" s="38"/>
      <c r="C291" s="38"/>
      <c r="D291" s="38"/>
      <c r="E291" s="38"/>
      <c r="F291" s="38"/>
      <c r="G291" s="39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</row>
    <row r="292" spans="1:30" ht="18.75" customHeight="1" x14ac:dyDescent="0.25">
      <c r="A292" s="38"/>
      <c r="B292" s="38"/>
      <c r="C292" s="38"/>
      <c r="D292" s="38"/>
      <c r="E292" s="38"/>
      <c r="F292" s="38"/>
      <c r="G292" s="39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</row>
    <row r="293" spans="1:30" ht="18.75" customHeight="1" x14ac:dyDescent="0.25">
      <c r="A293" s="38"/>
      <c r="B293" s="38"/>
      <c r="C293" s="38"/>
      <c r="D293" s="38"/>
      <c r="E293" s="38"/>
      <c r="F293" s="38"/>
      <c r="G293" s="39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</row>
    <row r="294" spans="1:30" ht="18.75" customHeight="1" x14ac:dyDescent="0.25">
      <c r="A294" s="38"/>
      <c r="B294" s="38"/>
      <c r="C294" s="38"/>
      <c r="D294" s="38"/>
      <c r="E294" s="38"/>
      <c r="F294" s="38"/>
      <c r="G294" s="39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</row>
    <row r="295" spans="1:30" ht="18.75" customHeight="1" x14ac:dyDescent="0.25">
      <c r="A295" s="38"/>
      <c r="B295" s="38"/>
      <c r="C295" s="38"/>
      <c r="D295" s="38"/>
      <c r="E295" s="38"/>
      <c r="F295" s="38"/>
      <c r="G295" s="39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</row>
    <row r="296" spans="1:30" ht="18.75" customHeight="1" x14ac:dyDescent="0.25">
      <c r="A296" s="38"/>
      <c r="B296" s="38"/>
      <c r="C296" s="38"/>
      <c r="D296" s="38"/>
      <c r="E296" s="38"/>
      <c r="F296" s="38"/>
      <c r="G296" s="39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</row>
    <row r="297" spans="1:30" ht="18.75" customHeight="1" x14ac:dyDescent="0.25">
      <c r="A297" s="38"/>
      <c r="B297" s="38"/>
      <c r="C297" s="38"/>
      <c r="D297" s="38"/>
      <c r="E297" s="38"/>
      <c r="F297" s="38"/>
      <c r="G297" s="39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</row>
    <row r="298" spans="1:30" ht="18.75" customHeight="1" x14ac:dyDescent="0.25">
      <c r="A298" s="38"/>
      <c r="B298" s="38"/>
      <c r="C298" s="38"/>
      <c r="D298" s="38"/>
      <c r="E298" s="38"/>
      <c r="F298" s="38"/>
      <c r="G298" s="39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</row>
    <row r="299" spans="1:30" ht="18.75" customHeight="1" x14ac:dyDescent="0.25">
      <c r="A299" s="38"/>
      <c r="B299" s="38"/>
      <c r="C299" s="38"/>
      <c r="D299" s="38"/>
      <c r="E299" s="38"/>
      <c r="F299" s="38"/>
      <c r="G299" s="39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</row>
    <row r="300" spans="1:30" ht="18.75" customHeight="1" x14ac:dyDescent="0.25">
      <c r="A300" s="38"/>
      <c r="B300" s="38"/>
      <c r="C300" s="38"/>
      <c r="D300" s="38"/>
      <c r="E300" s="38"/>
      <c r="F300" s="38"/>
      <c r="G300" s="39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</row>
    <row r="301" spans="1:30" ht="18.75" customHeight="1" x14ac:dyDescent="0.25">
      <c r="A301" s="38"/>
      <c r="B301" s="38"/>
      <c r="C301" s="38"/>
      <c r="D301" s="38"/>
      <c r="E301" s="38"/>
      <c r="F301" s="38"/>
      <c r="G301" s="39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</row>
    <row r="302" spans="1:30" ht="18.75" customHeight="1" x14ac:dyDescent="0.25">
      <c r="A302" s="38"/>
      <c r="B302" s="38"/>
      <c r="C302" s="38"/>
      <c r="D302" s="38"/>
      <c r="E302" s="38"/>
      <c r="F302" s="38"/>
      <c r="G302" s="39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</row>
    <row r="303" spans="1:30" ht="18.75" customHeight="1" x14ac:dyDescent="0.25">
      <c r="A303" s="38"/>
      <c r="B303" s="38"/>
      <c r="C303" s="38"/>
      <c r="D303" s="38"/>
      <c r="E303" s="38"/>
      <c r="F303" s="38"/>
      <c r="G303" s="39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</row>
    <row r="304" spans="1:30" ht="18.75" customHeight="1" x14ac:dyDescent="0.25">
      <c r="A304" s="38"/>
      <c r="B304" s="38"/>
      <c r="C304" s="38"/>
      <c r="D304" s="38"/>
      <c r="E304" s="38"/>
      <c r="F304" s="38"/>
      <c r="G304" s="39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</row>
    <row r="305" spans="1:30" ht="18.75" customHeight="1" x14ac:dyDescent="0.25">
      <c r="A305" s="38"/>
      <c r="B305" s="38"/>
      <c r="C305" s="38"/>
      <c r="D305" s="38"/>
      <c r="E305" s="38"/>
      <c r="F305" s="38"/>
      <c r="G305" s="39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</row>
    <row r="306" spans="1:30" ht="18.75" customHeight="1" x14ac:dyDescent="0.25">
      <c r="A306" s="38"/>
      <c r="B306" s="38"/>
      <c r="C306" s="38"/>
      <c r="D306" s="38"/>
      <c r="E306" s="38"/>
      <c r="F306" s="38"/>
      <c r="G306" s="39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</row>
    <row r="307" spans="1:30" ht="18.75" customHeight="1" x14ac:dyDescent="0.25">
      <c r="A307" s="38"/>
      <c r="B307" s="38"/>
      <c r="C307" s="38"/>
      <c r="D307" s="38"/>
      <c r="E307" s="38"/>
      <c r="F307" s="38"/>
      <c r="G307" s="39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</row>
    <row r="308" spans="1:30" ht="18.75" customHeight="1" x14ac:dyDescent="0.25">
      <c r="A308" s="38"/>
      <c r="B308" s="38"/>
      <c r="C308" s="38"/>
      <c r="D308" s="38"/>
      <c r="E308" s="38"/>
      <c r="F308" s="38"/>
      <c r="G308" s="39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</row>
    <row r="309" spans="1:30" ht="18.75" customHeight="1" x14ac:dyDescent="0.25">
      <c r="A309" s="38"/>
      <c r="B309" s="38"/>
      <c r="C309" s="38"/>
      <c r="D309" s="38"/>
      <c r="E309" s="38"/>
      <c r="F309" s="38"/>
      <c r="G309" s="39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</row>
    <row r="310" spans="1:30" ht="18.75" customHeight="1" x14ac:dyDescent="0.25">
      <c r="A310" s="38"/>
      <c r="B310" s="38"/>
      <c r="C310" s="38"/>
      <c r="D310" s="38"/>
      <c r="E310" s="38"/>
      <c r="F310" s="38"/>
      <c r="G310" s="39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</row>
    <row r="311" spans="1:30" ht="18.75" customHeight="1" x14ac:dyDescent="0.25">
      <c r="A311" s="38"/>
      <c r="B311" s="38"/>
      <c r="C311" s="38"/>
      <c r="D311" s="38"/>
      <c r="E311" s="38"/>
      <c r="F311" s="38"/>
      <c r="G311" s="39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</row>
    <row r="312" spans="1:30" ht="18.75" customHeight="1" x14ac:dyDescent="0.25">
      <c r="A312" s="38"/>
      <c r="B312" s="38"/>
      <c r="C312" s="38"/>
      <c r="D312" s="38"/>
      <c r="E312" s="38"/>
      <c r="F312" s="38"/>
      <c r="G312" s="39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</row>
    <row r="313" spans="1:30" ht="18.75" customHeight="1" x14ac:dyDescent="0.25">
      <c r="A313" s="38"/>
      <c r="B313" s="38"/>
      <c r="C313" s="38"/>
      <c r="D313" s="38"/>
      <c r="E313" s="38"/>
      <c r="F313" s="38"/>
      <c r="G313" s="39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</row>
    <row r="314" spans="1:30" ht="18.75" customHeight="1" x14ac:dyDescent="0.25">
      <c r="A314" s="38"/>
      <c r="B314" s="38"/>
      <c r="C314" s="38"/>
      <c r="D314" s="38"/>
      <c r="E314" s="38"/>
      <c r="F314" s="38"/>
      <c r="G314" s="39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</row>
    <row r="315" spans="1:30" ht="18.75" customHeight="1" x14ac:dyDescent="0.25">
      <c r="A315" s="38"/>
      <c r="B315" s="38"/>
      <c r="C315" s="38"/>
      <c r="D315" s="38"/>
      <c r="E315" s="38"/>
      <c r="F315" s="38"/>
      <c r="G315" s="39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</row>
    <row r="316" spans="1:30" ht="18.75" customHeight="1" x14ac:dyDescent="0.25">
      <c r="A316" s="38"/>
      <c r="B316" s="38"/>
      <c r="C316" s="38"/>
      <c r="D316" s="38"/>
      <c r="E316" s="38"/>
      <c r="F316" s="38"/>
      <c r="G316" s="39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</row>
    <row r="317" spans="1:30" ht="18.75" customHeight="1" x14ac:dyDescent="0.25">
      <c r="A317" s="38"/>
      <c r="B317" s="38"/>
      <c r="C317" s="38"/>
      <c r="D317" s="38"/>
      <c r="E317" s="38"/>
      <c r="F317" s="38"/>
      <c r="G317" s="39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</row>
    <row r="318" spans="1:30" ht="18.75" customHeight="1" x14ac:dyDescent="0.25">
      <c r="A318" s="38"/>
      <c r="B318" s="38"/>
      <c r="C318" s="38"/>
      <c r="D318" s="38"/>
      <c r="E318" s="38"/>
      <c r="F318" s="38"/>
      <c r="G318" s="39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</row>
    <row r="319" spans="1:30" ht="18.75" customHeight="1" x14ac:dyDescent="0.25">
      <c r="A319" s="38"/>
      <c r="B319" s="38"/>
      <c r="C319" s="38"/>
      <c r="D319" s="38"/>
      <c r="E319" s="38"/>
      <c r="F319" s="38"/>
      <c r="G319" s="39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</row>
    <row r="320" spans="1:30" ht="18.75" customHeight="1" x14ac:dyDescent="0.25">
      <c r="A320" s="38"/>
      <c r="B320" s="38"/>
      <c r="C320" s="38"/>
      <c r="D320" s="38"/>
      <c r="E320" s="38"/>
      <c r="F320" s="38"/>
      <c r="G320" s="39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</row>
    <row r="321" spans="1:30" ht="18.75" customHeight="1" x14ac:dyDescent="0.25">
      <c r="A321" s="38"/>
      <c r="B321" s="38"/>
      <c r="C321" s="38"/>
      <c r="D321" s="38"/>
      <c r="E321" s="38"/>
      <c r="F321" s="38"/>
      <c r="G321" s="39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</row>
    <row r="322" spans="1:30" ht="18.75" customHeight="1" x14ac:dyDescent="0.25">
      <c r="A322" s="38"/>
      <c r="B322" s="38"/>
      <c r="C322" s="38"/>
      <c r="D322" s="38"/>
      <c r="E322" s="38"/>
      <c r="F322" s="38"/>
      <c r="G322" s="39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</row>
    <row r="323" spans="1:30" ht="18.75" customHeight="1" x14ac:dyDescent="0.25">
      <c r="A323" s="38"/>
      <c r="B323" s="38"/>
      <c r="C323" s="38"/>
      <c r="D323" s="38"/>
      <c r="E323" s="38"/>
      <c r="F323" s="38"/>
      <c r="G323" s="39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</row>
    <row r="324" spans="1:30" ht="18.75" customHeight="1" x14ac:dyDescent="0.25">
      <c r="A324" s="38"/>
      <c r="B324" s="38"/>
      <c r="C324" s="38"/>
      <c r="D324" s="38"/>
      <c r="E324" s="38"/>
      <c r="F324" s="38"/>
      <c r="G324" s="39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</row>
    <row r="325" spans="1:30" ht="18.75" customHeight="1" x14ac:dyDescent="0.25">
      <c r="A325" s="38"/>
      <c r="B325" s="38"/>
      <c r="C325" s="38"/>
      <c r="D325" s="38"/>
      <c r="E325" s="38"/>
      <c r="F325" s="38"/>
      <c r="G325" s="39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</row>
    <row r="326" spans="1:30" ht="18.75" customHeight="1" x14ac:dyDescent="0.25">
      <c r="A326" s="38"/>
      <c r="B326" s="38"/>
      <c r="C326" s="38"/>
      <c r="D326" s="38"/>
      <c r="E326" s="38"/>
      <c r="F326" s="38"/>
      <c r="G326" s="39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</row>
    <row r="327" spans="1:30" ht="18.75" customHeight="1" x14ac:dyDescent="0.25">
      <c r="A327" s="38"/>
      <c r="B327" s="38"/>
      <c r="C327" s="38"/>
      <c r="D327" s="38"/>
      <c r="E327" s="38"/>
      <c r="F327" s="38"/>
      <c r="G327" s="39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</row>
    <row r="328" spans="1:30" ht="18.75" customHeight="1" x14ac:dyDescent="0.25">
      <c r="A328" s="38"/>
      <c r="B328" s="38"/>
      <c r="C328" s="38"/>
      <c r="D328" s="38"/>
      <c r="E328" s="38"/>
      <c r="F328" s="38"/>
      <c r="G328" s="39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</row>
    <row r="329" spans="1:30" ht="18.75" customHeight="1" x14ac:dyDescent="0.25">
      <c r="A329" s="38"/>
      <c r="B329" s="38"/>
      <c r="C329" s="38"/>
      <c r="D329" s="38"/>
      <c r="E329" s="38"/>
      <c r="F329" s="38"/>
      <c r="G329" s="39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</row>
    <row r="330" spans="1:30" ht="18.75" customHeight="1" x14ac:dyDescent="0.25">
      <c r="A330" s="38"/>
      <c r="B330" s="38"/>
      <c r="C330" s="38"/>
      <c r="D330" s="38"/>
      <c r="E330" s="38"/>
      <c r="F330" s="38"/>
      <c r="G330" s="39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</row>
    <row r="331" spans="1:30" ht="18.75" customHeight="1" x14ac:dyDescent="0.25">
      <c r="A331" s="38"/>
      <c r="B331" s="38"/>
      <c r="C331" s="38"/>
      <c r="D331" s="38"/>
      <c r="E331" s="38"/>
      <c r="F331" s="38"/>
      <c r="G331" s="39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</row>
    <row r="332" spans="1:30" ht="18.75" customHeight="1" x14ac:dyDescent="0.25">
      <c r="A332" s="38"/>
      <c r="B332" s="38"/>
      <c r="C332" s="38"/>
      <c r="D332" s="38"/>
      <c r="E332" s="38"/>
      <c r="F332" s="38"/>
      <c r="G332" s="39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</row>
    <row r="333" spans="1:30" ht="18.75" customHeight="1" x14ac:dyDescent="0.25">
      <c r="A333" s="38"/>
      <c r="B333" s="38"/>
      <c r="C333" s="38"/>
      <c r="D333" s="38"/>
      <c r="E333" s="38"/>
      <c r="F333" s="38"/>
      <c r="G333" s="39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</row>
    <row r="334" spans="1:30" ht="18.75" customHeight="1" x14ac:dyDescent="0.25">
      <c r="A334" s="38"/>
      <c r="B334" s="38"/>
      <c r="C334" s="38"/>
      <c r="D334" s="38"/>
      <c r="E334" s="38"/>
      <c r="F334" s="38"/>
      <c r="G334" s="39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</row>
    <row r="335" spans="1:30" ht="18.75" customHeight="1" x14ac:dyDescent="0.25">
      <c r="A335" s="38"/>
      <c r="B335" s="38"/>
      <c r="C335" s="38"/>
      <c r="D335" s="38"/>
      <c r="E335" s="38"/>
      <c r="F335" s="38"/>
      <c r="G335" s="39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</row>
    <row r="336" spans="1:30" ht="18.75" customHeight="1" x14ac:dyDescent="0.25">
      <c r="A336" s="38"/>
      <c r="B336" s="38"/>
      <c r="C336" s="38"/>
      <c r="D336" s="38"/>
      <c r="E336" s="38"/>
      <c r="F336" s="38"/>
      <c r="G336" s="39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</row>
    <row r="337" spans="1:30" ht="18.75" customHeight="1" x14ac:dyDescent="0.25">
      <c r="A337" s="38"/>
      <c r="B337" s="38"/>
      <c r="C337" s="38"/>
      <c r="D337" s="38"/>
      <c r="E337" s="38"/>
      <c r="F337" s="38"/>
      <c r="G337" s="39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8.75" customHeight="1" x14ac:dyDescent="0.25">
      <c r="A338" s="38"/>
      <c r="B338" s="38"/>
      <c r="C338" s="38"/>
      <c r="D338" s="38"/>
      <c r="E338" s="38"/>
      <c r="F338" s="38"/>
      <c r="G338" s="39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</row>
    <row r="339" spans="1:30" ht="18.75" customHeight="1" x14ac:dyDescent="0.25">
      <c r="A339" s="38"/>
      <c r="B339" s="38"/>
      <c r="C339" s="38"/>
      <c r="D339" s="38"/>
      <c r="E339" s="38"/>
      <c r="F339" s="38"/>
      <c r="G339" s="39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</row>
    <row r="340" spans="1:30" ht="18.75" customHeight="1" x14ac:dyDescent="0.25">
      <c r="A340" s="38"/>
      <c r="B340" s="38"/>
      <c r="C340" s="38"/>
      <c r="D340" s="38"/>
      <c r="E340" s="38"/>
      <c r="F340" s="38"/>
      <c r="G340" s="39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</row>
    <row r="341" spans="1:30" ht="18.75" customHeight="1" x14ac:dyDescent="0.25">
      <c r="A341" s="38"/>
      <c r="B341" s="38"/>
      <c r="C341" s="38"/>
      <c r="D341" s="38"/>
      <c r="E341" s="38"/>
      <c r="F341" s="38"/>
      <c r="G341" s="39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</row>
    <row r="342" spans="1:30" ht="18.75" customHeight="1" x14ac:dyDescent="0.25">
      <c r="A342" s="38"/>
      <c r="B342" s="38"/>
      <c r="C342" s="38"/>
      <c r="D342" s="38"/>
      <c r="E342" s="38"/>
      <c r="F342" s="38"/>
      <c r="G342" s="39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</row>
    <row r="343" spans="1:30" ht="18.75" customHeight="1" x14ac:dyDescent="0.25">
      <c r="A343" s="38"/>
      <c r="B343" s="38"/>
      <c r="C343" s="38"/>
      <c r="D343" s="38"/>
      <c r="E343" s="38"/>
      <c r="F343" s="38"/>
      <c r="G343" s="39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</row>
    <row r="344" spans="1:30" ht="18.75" customHeight="1" x14ac:dyDescent="0.25">
      <c r="A344" s="38"/>
      <c r="B344" s="38"/>
      <c r="C344" s="38"/>
      <c r="D344" s="38"/>
      <c r="E344" s="38"/>
      <c r="F344" s="38"/>
      <c r="G344" s="39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</row>
    <row r="345" spans="1:30" ht="18.75" customHeight="1" x14ac:dyDescent="0.25">
      <c r="A345" s="38"/>
      <c r="B345" s="38"/>
      <c r="C345" s="38"/>
      <c r="D345" s="38"/>
      <c r="E345" s="38"/>
      <c r="F345" s="38"/>
      <c r="G345" s="39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</row>
    <row r="346" spans="1:30" ht="18.75" customHeight="1" x14ac:dyDescent="0.25">
      <c r="A346" s="38"/>
      <c r="B346" s="38"/>
      <c r="C346" s="38"/>
      <c r="D346" s="38"/>
      <c r="E346" s="38"/>
      <c r="F346" s="38"/>
      <c r="G346" s="39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</row>
    <row r="347" spans="1:30" ht="18.75" customHeight="1" x14ac:dyDescent="0.25">
      <c r="A347" s="38"/>
      <c r="B347" s="38"/>
      <c r="C347" s="38"/>
      <c r="D347" s="38"/>
      <c r="E347" s="38"/>
      <c r="F347" s="38"/>
      <c r="G347" s="39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</row>
    <row r="348" spans="1:30" ht="18.75" customHeight="1" x14ac:dyDescent="0.25">
      <c r="A348" s="38"/>
      <c r="B348" s="38"/>
      <c r="C348" s="38"/>
      <c r="D348" s="38"/>
      <c r="E348" s="38"/>
      <c r="F348" s="38"/>
      <c r="G348" s="39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</row>
    <row r="349" spans="1:30" ht="18.75" customHeight="1" x14ac:dyDescent="0.25">
      <c r="A349" s="38"/>
      <c r="B349" s="38"/>
      <c r="C349" s="38"/>
      <c r="D349" s="38"/>
      <c r="E349" s="38"/>
      <c r="F349" s="38"/>
      <c r="G349" s="39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</row>
    <row r="350" spans="1:30" ht="18.75" customHeight="1" x14ac:dyDescent="0.25">
      <c r="A350" s="38"/>
      <c r="B350" s="38"/>
      <c r="C350" s="38"/>
      <c r="D350" s="38"/>
      <c r="E350" s="38"/>
      <c r="F350" s="38"/>
      <c r="G350" s="39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</row>
    <row r="351" spans="1:30" ht="18.75" customHeight="1" x14ac:dyDescent="0.25">
      <c r="A351" s="38"/>
      <c r="B351" s="38"/>
      <c r="C351" s="38"/>
      <c r="D351" s="38"/>
      <c r="E351" s="38"/>
      <c r="F351" s="38"/>
      <c r="G351" s="39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</row>
    <row r="352" spans="1:30" ht="18.75" customHeight="1" x14ac:dyDescent="0.25">
      <c r="A352" s="38"/>
      <c r="B352" s="38"/>
      <c r="C352" s="38"/>
      <c r="D352" s="38"/>
      <c r="E352" s="38"/>
      <c r="F352" s="38"/>
      <c r="G352" s="39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</row>
    <row r="353" spans="1:30" ht="18.75" customHeight="1" x14ac:dyDescent="0.25">
      <c r="A353" s="38"/>
      <c r="B353" s="38"/>
      <c r="C353" s="38"/>
      <c r="D353" s="38"/>
      <c r="E353" s="38"/>
      <c r="F353" s="38"/>
      <c r="G353" s="39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</row>
    <row r="354" spans="1:30" ht="18.75" customHeight="1" x14ac:dyDescent="0.25">
      <c r="A354" s="38"/>
      <c r="B354" s="38"/>
      <c r="C354" s="38"/>
      <c r="D354" s="38"/>
      <c r="E354" s="38"/>
      <c r="F354" s="38"/>
      <c r="G354" s="39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</row>
    <row r="355" spans="1:30" ht="18.75" customHeight="1" x14ac:dyDescent="0.25">
      <c r="A355" s="38"/>
      <c r="B355" s="38"/>
      <c r="C355" s="38"/>
      <c r="D355" s="38"/>
      <c r="E355" s="38"/>
      <c r="F355" s="38"/>
      <c r="G355" s="39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</row>
    <row r="356" spans="1:30" ht="18.75" customHeight="1" x14ac:dyDescent="0.25">
      <c r="A356" s="38"/>
      <c r="B356" s="38"/>
      <c r="C356" s="38"/>
      <c r="D356" s="38"/>
      <c r="E356" s="38"/>
      <c r="F356" s="38"/>
      <c r="G356" s="39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</row>
    <row r="357" spans="1:30" ht="18.75" customHeight="1" x14ac:dyDescent="0.25">
      <c r="A357" s="38"/>
      <c r="B357" s="38"/>
      <c r="C357" s="38"/>
      <c r="D357" s="38"/>
      <c r="E357" s="38"/>
      <c r="F357" s="38"/>
      <c r="G357" s="39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</row>
    <row r="358" spans="1:30" ht="18.75" customHeight="1" x14ac:dyDescent="0.25">
      <c r="A358" s="38"/>
      <c r="B358" s="38"/>
      <c r="C358" s="38"/>
      <c r="D358" s="38"/>
      <c r="E358" s="38"/>
      <c r="F358" s="38"/>
      <c r="G358" s="39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</row>
    <row r="359" spans="1:30" ht="18.75" customHeight="1" x14ac:dyDescent="0.25">
      <c r="A359" s="38"/>
      <c r="B359" s="38"/>
      <c r="C359" s="38"/>
      <c r="D359" s="38"/>
      <c r="E359" s="38"/>
      <c r="F359" s="38"/>
      <c r="G359" s="39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</row>
    <row r="360" spans="1:30" ht="18.75" customHeight="1" x14ac:dyDescent="0.25">
      <c r="A360" s="38"/>
      <c r="B360" s="38"/>
      <c r="C360" s="38"/>
      <c r="D360" s="38"/>
      <c r="E360" s="38"/>
      <c r="F360" s="38"/>
      <c r="G360" s="39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</row>
    <row r="361" spans="1:30" ht="18.75" customHeight="1" x14ac:dyDescent="0.25">
      <c r="A361" s="38"/>
      <c r="B361" s="38"/>
      <c r="C361" s="38"/>
      <c r="D361" s="38"/>
      <c r="E361" s="38"/>
      <c r="F361" s="38"/>
      <c r="G361" s="39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</row>
    <row r="362" spans="1:30" ht="18.75" customHeight="1" x14ac:dyDescent="0.25">
      <c r="A362" s="38"/>
      <c r="B362" s="38"/>
      <c r="C362" s="38"/>
      <c r="D362" s="38"/>
      <c r="E362" s="38"/>
      <c r="F362" s="38"/>
      <c r="G362" s="39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</row>
    <row r="363" spans="1:30" ht="18.75" customHeight="1" x14ac:dyDescent="0.25">
      <c r="A363" s="38"/>
      <c r="B363" s="38"/>
      <c r="C363" s="38"/>
      <c r="D363" s="38"/>
      <c r="E363" s="38"/>
      <c r="F363" s="38"/>
      <c r="G363" s="39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</row>
    <row r="364" spans="1:30" ht="18.75" customHeight="1" x14ac:dyDescent="0.25">
      <c r="A364" s="38"/>
      <c r="B364" s="38"/>
      <c r="C364" s="38"/>
      <c r="D364" s="38"/>
      <c r="E364" s="38"/>
      <c r="F364" s="38"/>
      <c r="G364" s="39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</row>
    <row r="365" spans="1:30" ht="18.75" customHeight="1" x14ac:dyDescent="0.25">
      <c r="A365" s="38"/>
      <c r="B365" s="38"/>
      <c r="C365" s="38"/>
      <c r="D365" s="38"/>
      <c r="E365" s="38"/>
      <c r="F365" s="38"/>
      <c r="G365" s="39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</row>
    <row r="366" spans="1:30" ht="18.75" customHeight="1" x14ac:dyDescent="0.25">
      <c r="A366" s="38"/>
      <c r="B366" s="38"/>
      <c r="C366" s="38"/>
      <c r="D366" s="38"/>
      <c r="E366" s="38"/>
      <c r="F366" s="38"/>
      <c r="G366" s="39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</row>
    <row r="367" spans="1:30" ht="18.75" customHeight="1" x14ac:dyDescent="0.25">
      <c r="A367" s="38"/>
      <c r="B367" s="38"/>
      <c r="C367" s="38"/>
      <c r="D367" s="38"/>
      <c r="E367" s="38"/>
      <c r="F367" s="38"/>
      <c r="G367" s="39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</row>
    <row r="368" spans="1:30" ht="18.75" customHeight="1" x14ac:dyDescent="0.25">
      <c r="A368" s="38"/>
      <c r="B368" s="38"/>
      <c r="C368" s="38"/>
      <c r="D368" s="38"/>
      <c r="E368" s="38"/>
      <c r="F368" s="38"/>
      <c r="G368" s="39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</row>
    <row r="369" spans="1:30" ht="18.75" customHeight="1" x14ac:dyDescent="0.25">
      <c r="A369" s="38"/>
      <c r="B369" s="38"/>
      <c r="C369" s="38"/>
      <c r="D369" s="38"/>
      <c r="E369" s="38"/>
      <c r="F369" s="38"/>
      <c r="G369" s="39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</row>
    <row r="370" spans="1:30" ht="18.75" customHeight="1" x14ac:dyDescent="0.25">
      <c r="A370" s="38"/>
      <c r="B370" s="38"/>
      <c r="C370" s="38"/>
      <c r="D370" s="38"/>
      <c r="E370" s="38"/>
      <c r="F370" s="38"/>
      <c r="G370" s="39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</row>
    <row r="371" spans="1:30" ht="18.75" customHeight="1" x14ac:dyDescent="0.25">
      <c r="A371" s="38"/>
      <c r="B371" s="38"/>
      <c r="C371" s="38"/>
      <c r="D371" s="38"/>
      <c r="E371" s="38"/>
      <c r="F371" s="38"/>
      <c r="G371" s="39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</row>
    <row r="372" spans="1:30" ht="18.75" customHeight="1" x14ac:dyDescent="0.25">
      <c r="A372" s="38"/>
      <c r="B372" s="38"/>
      <c r="C372" s="38"/>
      <c r="D372" s="38"/>
      <c r="E372" s="38"/>
      <c r="F372" s="38"/>
      <c r="G372" s="39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</row>
    <row r="373" spans="1:30" ht="18.75" customHeight="1" x14ac:dyDescent="0.25">
      <c r="A373" s="38"/>
      <c r="B373" s="38"/>
      <c r="C373" s="38"/>
      <c r="D373" s="38"/>
      <c r="E373" s="38"/>
      <c r="F373" s="38"/>
      <c r="G373" s="39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</row>
    <row r="374" spans="1:30" ht="18.75" customHeight="1" x14ac:dyDescent="0.25">
      <c r="A374" s="38"/>
      <c r="B374" s="38"/>
      <c r="C374" s="38"/>
      <c r="D374" s="38"/>
      <c r="E374" s="38"/>
      <c r="F374" s="38"/>
      <c r="G374" s="39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</row>
    <row r="375" spans="1:30" ht="18.75" customHeight="1" x14ac:dyDescent="0.25">
      <c r="A375" s="38"/>
      <c r="B375" s="38"/>
      <c r="C375" s="38"/>
      <c r="D375" s="38"/>
      <c r="E375" s="38"/>
      <c r="F375" s="38"/>
      <c r="G375" s="39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</row>
    <row r="376" spans="1:30" ht="18.75" customHeight="1" x14ac:dyDescent="0.25">
      <c r="A376" s="38"/>
      <c r="B376" s="38"/>
      <c r="C376" s="38"/>
      <c r="D376" s="38"/>
      <c r="E376" s="38"/>
      <c r="F376" s="38"/>
      <c r="G376" s="39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</row>
    <row r="377" spans="1:30" ht="18.75" customHeight="1" x14ac:dyDescent="0.25">
      <c r="A377" s="38"/>
      <c r="B377" s="38"/>
      <c r="C377" s="38"/>
      <c r="D377" s="38"/>
      <c r="E377" s="38"/>
      <c r="F377" s="38"/>
      <c r="G377" s="39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</row>
    <row r="378" spans="1:30" ht="18.75" customHeight="1" x14ac:dyDescent="0.25">
      <c r="A378" s="38"/>
      <c r="B378" s="38"/>
      <c r="C378" s="38"/>
      <c r="D378" s="38"/>
      <c r="E378" s="38"/>
      <c r="F378" s="38"/>
      <c r="G378" s="39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</row>
    <row r="379" spans="1:30" ht="18.75" customHeight="1" x14ac:dyDescent="0.25">
      <c r="A379" s="38"/>
      <c r="B379" s="38"/>
      <c r="C379" s="38"/>
      <c r="D379" s="38"/>
      <c r="E379" s="38"/>
      <c r="F379" s="38"/>
      <c r="G379" s="39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</row>
    <row r="380" spans="1:30" ht="18.75" customHeight="1" x14ac:dyDescent="0.25">
      <c r="A380" s="38"/>
      <c r="B380" s="38"/>
      <c r="C380" s="38"/>
      <c r="D380" s="38"/>
      <c r="E380" s="38"/>
      <c r="F380" s="38"/>
      <c r="G380" s="39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</row>
    <row r="381" spans="1:30" ht="18.75" customHeight="1" x14ac:dyDescent="0.25">
      <c r="A381" s="38"/>
      <c r="B381" s="38"/>
      <c r="C381" s="38"/>
      <c r="D381" s="38"/>
      <c r="E381" s="38"/>
      <c r="F381" s="38"/>
      <c r="G381" s="39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</row>
    <row r="382" spans="1:30" ht="18.75" customHeight="1" x14ac:dyDescent="0.25">
      <c r="A382" s="38"/>
      <c r="B382" s="38"/>
      <c r="C382" s="38"/>
      <c r="D382" s="38"/>
      <c r="E382" s="38"/>
      <c r="F382" s="38"/>
      <c r="G382" s="39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</row>
    <row r="383" spans="1:30" ht="18.75" customHeight="1" x14ac:dyDescent="0.25">
      <c r="A383" s="38"/>
      <c r="B383" s="38"/>
      <c r="C383" s="38"/>
      <c r="D383" s="38"/>
      <c r="E383" s="38"/>
      <c r="F383" s="38"/>
      <c r="G383" s="39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</row>
    <row r="384" spans="1:30" ht="18.75" customHeight="1" x14ac:dyDescent="0.25">
      <c r="A384" s="38"/>
      <c r="B384" s="38"/>
      <c r="C384" s="38"/>
      <c r="D384" s="38"/>
      <c r="E384" s="38"/>
      <c r="F384" s="38"/>
      <c r="G384" s="39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</row>
    <row r="385" spans="1:30" ht="18.75" customHeight="1" x14ac:dyDescent="0.25">
      <c r="A385" s="38"/>
      <c r="B385" s="38"/>
      <c r="C385" s="38"/>
      <c r="D385" s="38"/>
      <c r="E385" s="38"/>
      <c r="F385" s="38"/>
      <c r="G385" s="39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</row>
    <row r="386" spans="1:30" ht="18.75" customHeight="1" x14ac:dyDescent="0.25">
      <c r="A386" s="38"/>
      <c r="B386" s="38"/>
      <c r="C386" s="38"/>
      <c r="D386" s="38"/>
      <c r="E386" s="38"/>
      <c r="F386" s="38"/>
      <c r="G386" s="39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</row>
    <row r="387" spans="1:30" ht="18.75" customHeight="1" x14ac:dyDescent="0.25">
      <c r="A387" s="38"/>
      <c r="B387" s="38"/>
      <c r="C387" s="38"/>
      <c r="D387" s="38"/>
      <c r="E387" s="38"/>
      <c r="F387" s="38"/>
      <c r="G387" s="39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</row>
    <row r="388" spans="1:30" ht="18.75" customHeight="1" x14ac:dyDescent="0.25">
      <c r="A388" s="38"/>
      <c r="B388" s="38"/>
      <c r="C388" s="38"/>
      <c r="D388" s="38"/>
      <c r="E388" s="38"/>
      <c r="F388" s="38"/>
      <c r="G388" s="39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</row>
    <row r="389" spans="1:30" ht="18.75" customHeight="1" x14ac:dyDescent="0.25">
      <c r="A389" s="38"/>
      <c r="B389" s="38"/>
      <c r="C389" s="38"/>
      <c r="D389" s="38"/>
      <c r="E389" s="38"/>
      <c r="F389" s="38"/>
      <c r="G389" s="39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</row>
    <row r="390" spans="1:30" ht="18.75" customHeight="1" x14ac:dyDescent="0.25">
      <c r="A390" s="38"/>
      <c r="B390" s="38"/>
      <c r="C390" s="38"/>
      <c r="D390" s="38"/>
      <c r="E390" s="38"/>
      <c r="F390" s="38"/>
      <c r="G390" s="39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</row>
    <row r="391" spans="1:30" ht="18.75" customHeight="1" x14ac:dyDescent="0.25">
      <c r="A391" s="38"/>
      <c r="B391" s="38"/>
      <c r="C391" s="38"/>
      <c r="D391" s="38"/>
      <c r="E391" s="38"/>
      <c r="F391" s="38"/>
      <c r="G391" s="39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</row>
    <row r="392" spans="1:30" ht="18.75" customHeight="1" x14ac:dyDescent="0.25">
      <c r="A392" s="38"/>
      <c r="B392" s="38"/>
      <c r="C392" s="38"/>
      <c r="D392" s="38"/>
      <c r="E392" s="38"/>
      <c r="F392" s="38"/>
      <c r="G392" s="39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</row>
    <row r="393" spans="1:30" ht="18.75" customHeight="1" x14ac:dyDescent="0.25">
      <c r="A393" s="38"/>
      <c r="B393" s="38"/>
      <c r="C393" s="38"/>
      <c r="D393" s="38"/>
      <c r="E393" s="38"/>
      <c r="F393" s="38"/>
      <c r="G393" s="39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</row>
    <row r="394" spans="1:30" ht="18.75" customHeight="1" x14ac:dyDescent="0.25">
      <c r="A394" s="38"/>
      <c r="B394" s="38"/>
      <c r="C394" s="38"/>
      <c r="D394" s="38"/>
      <c r="E394" s="38"/>
      <c r="F394" s="38"/>
      <c r="G394" s="39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</row>
    <row r="395" spans="1:30" ht="18.75" customHeight="1" x14ac:dyDescent="0.25">
      <c r="A395" s="38"/>
      <c r="B395" s="38"/>
      <c r="C395" s="38"/>
      <c r="D395" s="38"/>
      <c r="E395" s="38"/>
      <c r="F395" s="38"/>
      <c r="G395" s="39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</row>
    <row r="396" spans="1:30" ht="18.75" customHeight="1" x14ac:dyDescent="0.25">
      <c r="A396" s="38"/>
      <c r="B396" s="38"/>
      <c r="C396" s="38"/>
      <c r="D396" s="38"/>
      <c r="E396" s="38"/>
      <c r="F396" s="38"/>
      <c r="G396" s="39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</row>
    <row r="397" spans="1:30" ht="18.75" customHeight="1" x14ac:dyDescent="0.25">
      <c r="A397" s="38"/>
      <c r="B397" s="38"/>
      <c r="C397" s="38"/>
      <c r="D397" s="38"/>
      <c r="E397" s="38"/>
      <c r="F397" s="38"/>
      <c r="G397" s="39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</row>
    <row r="398" spans="1:30" ht="18.75" customHeight="1" x14ac:dyDescent="0.25">
      <c r="A398" s="38"/>
      <c r="B398" s="38"/>
      <c r="C398" s="38"/>
      <c r="D398" s="38"/>
      <c r="E398" s="38"/>
      <c r="F398" s="38"/>
      <c r="G398" s="39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</row>
    <row r="399" spans="1:30" ht="18.75" customHeight="1" x14ac:dyDescent="0.25">
      <c r="A399" s="38"/>
      <c r="B399" s="38"/>
      <c r="C399" s="38"/>
      <c r="D399" s="38"/>
      <c r="E399" s="38"/>
      <c r="F399" s="38"/>
      <c r="G399" s="39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</row>
    <row r="400" spans="1:30" ht="18.75" customHeight="1" x14ac:dyDescent="0.25">
      <c r="A400" s="38"/>
      <c r="B400" s="38"/>
      <c r="C400" s="38"/>
      <c r="D400" s="38"/>
      <c r="E400" s="38"/>
      <c r="F400" s="38"/>
      <c r="G400" s="39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</row>
    <row r="401" spans="1:30" ht="18.75" customHeight="1" x14ac:dyDescent="0.25">
      <c r="A401" s="38"/>
      <c r="B401" s="38"/>
      <c r="C401" s="38"/>
      <c r="D401" s="38"/>
      <c r="E401" s="38"/>
      <c r="F401" s="38"/>
      <c r="G401" s="39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</row>
    <row r="402" spans="1:30" ht="18.75" customHeight="1" x14ac:dyDescent="0.25">
      <c r="A402" s="38"/>
      <c r="B402" s="38"/>
      <c r="C402" s="38"/>
      <c r="D402" s="38"/>
      <c r="E402" s="38"/>
      <c r="F402" s="38"/>
      <c r="G402" s="39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</row>
    <row r="403" spans="1:30" ht="18.75" customHeight="1" x14ac:dyDescent="0.25">
      <c r="A403" s="38"/>
      <c r="B403" s="38"/>
      <c r="C403" s="38"/>
      <c r="D403" s="38"/>
      <c r="E403" s="38"/>
      <c r="F403" s="38"/>
      <c r="G403" s="39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</row>
    <row r="404" spans="1:30" ht="18.75" customHeight="1" x14ac:dyDescent="0.25">
      <c r="A404" s="38"/>
      <c r="B404" s="38"/>
      <c r="C404" s="38"/>
      <c r="D404" s="38"/>
      <c r="E404" s="38"/>
      <c r="F404" s="38"/>
      <c r="G404" s="39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</row>
    <row r="405" spans="1:30" ht="18.75" customHeight="1" x14ac:dyDescent="0.25">
      <c r="A405" s="38"/>
      <c r="B405" s="38"/>
      <c r="C405" s="38"/>
      <c r="D405" s="38"/>
      <c r="E405" s="38"/>
      <c r="F405" s="38"/>
      <c r="G405" s="39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</row>
    <row r="406" spans="1:30" ht="18.75" customHeight="1" x14ac:dyDescent="0.25">
      <c r="A406" s="38"/>
      <c r="B406" s="38"/>
      <c r="C406" s="38"/>
      <c r="D406" s="38"/>
      <c r="E406" s="38"/>
      <c r="F406" s="38"/>
      <c r="G406" s="39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</row>
    <row r="407" spans="1:30" ht="18.75" customHeight="1" x14ac:dyDescent="0.25">
      <c r="A407" s="38"/>
      <c r="B407" s="38"/>
      <c r="C407" s="38"/>
      <c r="D407" s="38"/>
      <c r="E407" s="38"/>
      <c r="F407" s="38"/>
      <c r="G407" s="39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</row>
    <row r="408" spans="1:30" ht="18.75" customHeight="1" x14ac:dyDescent="0.25">
      <c r="A408" s="38"/>
      <c r="B408" s="38"/>
      <c r="C408" s="38"/>
      <c r="D408" s="38"/>
      <c r="E408" s="38"/>
      <c r="F408" s="38"/>
      <c r="G408" s="39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</row>
    <row r="409" spans="1:30" ht="18.75" customHeight="1" x14ac:dyDescent="0.25">
      <c r="A409" s="38"/>
      <c r="B409" s="38"/>
      <c r="C409" s="38"/>
      <c r="D409" s="38"/>
      <c r="E409" s="38"/>
      <c r="F409" s="38"/>
      <c r="G409" s="39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</row>
    <row r="410" spans="1:30" ht="18.75" customHeight="1" x14ac:dyDescent="0.25">
      <c r="A410" s="38"/>
      <c r="B410" s="38"/>
      <c r="C410" s="38"/>
      <c r="D410" s="38"/>
      <c r="E410" s="38"/>
      <c r="F410" s="38"/>
      <c r="G410" s="39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</row>
    <row r="411" spans="1:30" ht="18.75" customHeight="1" x14ac:dyDescent="0.25">
      <c r="A411" s="38"/>
      <c r="B411" s="38"/>
      <c r="C411" s="38"/>
      <c r="D411" s="38"/>
      <c r="E411" s="38"/>
      <c r="F411" s="38"/>
      <c r="G411" s="39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</row>
    <row r="412" spans="1:30" ht="18.75" customHeight="1" x14ac:dyDescent="0.25">
      <c r="A412" s="38"/>
      <c r="B412" s="38"/>
      <c r="C412" s="38"/>
      <c r="D412" s="38"/>
      <c r="E412" s="38"/>
      <c r="F412" s="38"/>
      <c r="G412" s="39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</row>
    <row r="413" spans="1:30" ht="18.75" customHeight="1" x14ac:dyDescent="0.25">
      <c r="A413" s="38"/>
      <c r="B413" s="38"/>
      <c r="C413" s="38"/>
      <c r="D413" s="38"/>
      <c r="E413" s="38"/>
      <c r="F413" s="38"/>
      <c r="G413" s="39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</row>
    <row r="414" spans="1:30" ht="18.75" customHeight="1" x14ac:dyDescent="0.25">
      <c r="A414" s="38"/>
      <c r="B414" s="38"/>
      <c r="C414" s="38"/>
      <c r="D414" s="38"/>
      <c r="E414" s="38"/>
      <c r="F414" s="38"/>
      <c r="G414" s="39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</row>
    <row r="415" spans="1:30" ht="18.75" customHeight="1" x14ac:dyDescent="0.25">
      <c r="A415" s="38"/>
      <c r="B415" s="38"/>
      <c r="C415" s="38"/>
      <c r="D415" s="38"/>
      <c r="E415" s="38"/>
      <c r="F415" s="38"/>
      <c r="G415" s="39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</row>
    <row r="416" spans="1:30" ht="18.75" customHeight="1" x14ac:dyDescent="0.25">
      <c r="A416" s="38"/>
      <c r="B416" s="38"/>
      <c r="C416" s="38"/>
      <c r="D416" s="38"/>
      <c r="E416" s="38"/>
      <c r="F416" s="38"/>
      <c r="G416" s="39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</row>
    <row r="417" spans="1:30" ht="18.75" customHeight="1" x14ac:dyDescent="0.25">
      <c r="A417" s="38"/>
      <c r="B417" s="38"/>
      <c r="C417" s="38"/>
      <c r="D417" s="38"/>
      <c r="E417" s="38"/>
      <c r="F417" s="38"/>
      <c r="G417" s="39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</row>
    <row r="418" spans="1:30" ht="18.75" customHeight="1" x14ac:dyDescent="0.25">
      <c r="A418" s="38"/>
      <c r="B418" s="38"/>
      <c r="C418" s="38"/>
      <c r="D418" s="38"/>
      <c r="E418" s="38"/>
      <c r="F418" s="38"/>
      <c r="G418" s="39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</row>
    <row r="419" spans="1:30" ht="18.75" customHeight="1" x14ac:dyDescent="0.25">
      <c r="A419" s="38"/>
      <c r="B419" s="38"/>
      <c r="C419" s="38"/>
      <c r="D419" s="38"/>
      <c r="E419" s="38"/>
      <c r="F419" s="38"/>
      <c r="G419" s="39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</row>
    <row r="420" spans="1:30" ht="18.75" customHeight="1" x14ac:dyDescent="0.25">
      <c r="A420" s="38"/>
      <c r="B420" s="38"/>
      <c r="C420" s="38"/>
      <c r="D420" s="38"/>
      <c r="E420" s="38"/>
      <c r="F420" s="38"/>
      <c r="G420" s="39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</row>
    <row r="421" spans="1:30" ht="18.75" customHeight="1" x14ac:dyDescent="0.25">
      <c r="A421" s="38"/>
      <c r="B421" s="38"/>
      <c r="C421" s="38"/>
      <c r="D421" s="38"/>
      <c r="E421" s="38"/>
      <c r="F421" s="38"/>
      <c r="G421" s="39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</row>
    <row r="422" spans="1:30" ht="18.75" customHeight="1" x14ac:dyDescent="0.25">
      <c r="A422" s="38"/>
      <c r="B422" s="38"/>
      <c r="C422" s="38"/>
      <c r="D422" s="38"/>
      <c r="E422" s="38"/>
      <c r="F422" s="38"/>
      <c r="G422" s="39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</row>
    <row r="423" spans="1:30" ht="18.75" customHeight="1" x14ac:dyDescent="0.25">
      <c r="A423" s="38"/>
      <c r="B423" s="38"/>
      <c r="C423" s="38"/>
      <c r="D423" s="38"/>
      <c r="E423" s="38"/>
      <c r="F423" s="38"/>
      <c r="G423" s="39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</row>
    <row r="424" spans="1:30" ht="18.75" customHeight="1" x14ac:dyDescent="0.25">
      <c r="A424" s="38"/>
      <c r="B424" s="38"/>
      <c r="C424" s="38"/>
      <c r="D424" s="38"/>
      <c r="E424" s="38"/>
      <c r="F424" s="38"/>
      <c r="G424" s="39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</row>
    <row r="425" spans="1:30" ht="18.75" customHeight="1" x14ac:dyDescent="0.25">
      <c r="A425" s="38"/>
      <c r="B425" s="38"/>
      <c r="C425" s="38"/>
      <c r="D425" s="38"/>
      <c r="E425" s="38"/>
      <c r="F425" s="38"/>
      <c r="G425" s="39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</row>
    <row r="426" spans="1:30" ht="18.75" customHeight="1" x14ac:dyDescent="0.25">
      <c r="A426" s="38"/>
      <c r="B426" s="38"/>
      <c r="C426" s="38"/>
      <c r="D426" s="38"/>
      <c r="E426" s="38"/>
      <c r="F426" s="38"/>
      <c r="G426" s="39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</row>
    <row r="427" spans="1:30" ht="18.75" customHeight="1" x14ac:dyDescent="0.25">
      <c r="A427" s="38"/>
      <c r="B427" s="38"/>
      <c r="C427" s="38"/>
      <c r="D427" s="38"/>
      <c r="E427" s="38"/>
      <c r="F427" s="38"/>
      <c r="G427" s="39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</row>
    <row r="428" spans="1:30" ht="18.75" customHeight="1" x14ac:dyDescent="0.25">
      <c r="A428" s="38"/>
      <c r="B428" s="38"/>
      <c r="C428" s="38"/>
      <c r="D428" s="38"/>
      <c r="E428" s="38"/>
      <c r="F428" s="38"/>
      <c r="G428" s="39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</row>
    <row r="429" spans="1:30" ht="18.75" customHeight="1" x14ac:dyDescent="0.25">
      <c r="A429" s="38"/>
      <c r="B429" s="38"/>
      <c r="C429" s="38"/>
      <c r="D429" s="38"/>
      <c r="E429" s="38"/>
      <c r="F429" s="38"/>
      <c r="G429" s="39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</row>
    <row r="430" spans="1:30" ht="18.75" customHeight="1" x14ac:dyDescent="0.25">
      <c r="A430" s="38"/>
      <c r="B430" s="38"/>
      <c r="C430" s="38"/>
      <c r="D430" s="38"/>
      <c r="E430" s="38"/>
      <c r="F430" s="38"/>
      <c r="G430" s="39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</row>
    <row r="431" spans="1:30" ht="18.75" customHeight="1" x14ac:dyDescent="0.25">
      <c r="A431" s="38"/>
      <c r="B431" s="38"/>
      <c r="C431" s="38"/>
      <c r="D431" s="38"/>
      <c r="E431" s="38"/>
      <c r="F431" s="38"/>
      <c r="G431" s="39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</row>
    <row r="432" spans="1:30" ht="18.75" customHeight="1" x14ac:dyDescent="0.25">
      <c r="A432" s="38"/>
      <c r="B432" s="38"/>
      <c r="C432" s="38"/>
      <c r="D432" s="38"/>
      <c r="E432" s="38"/>
      <c r="F432" s="38"/>
      <c r="G432" s="39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</row>
    <row r="433" spans="1:30" ht="18.75" customHeight="1" x14ac:dyDescent="0.25">
      <c r="A433" s="38"/>
      <c r="B433" s="38"/>
      <c r="C433" s="38"/>
      <c r="D433" s="38"/>
      <c r="E433" s="38"/>
      <c r="F433" s="38"/>
      <c r="G433" s="39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</row>
    <row r="434" spans="1:30" ht="18.75" customHeight="1" x14ac:dyDescent="0.25">
      <c r="A434" s="38"/>
      <c r="B434" s="38"/>
      <c r="C434" s="38"/>
      <c r="D434" s="38"/>
      <c r="E434" s="38"/>
      <c r="F434" s="38"/>
      <c r="G434" s="39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</row>
    <row r="435" spans="1:30" ht="18.75" customHeight="1" x14ac:dyDescent="0.25">
      <c r="A435" s="38"/>
      <c r="B435" s="38"/>
      <c r="C435" s="38"/>
      <c r="D435" s="38"/>
      <c r="E435" s="38"/>
      <c r="F435" s="38"/>
      <c r="G435" s="39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</row>
    <row r="436" spans="1:30" ht="18.75" customHeight="1" x14ac:dyDescent="0.25">
      <c r="A436" s="38"/>
      <c r="B436" s="38"/>
      <c r="C436" s="38"/>
      <c r="D436" s="38"/>
      <c r="E436" s="38"/>
      <c r="F436" s="38"/>
      <c r="G436" s="39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</row>
    <row r="437" spans="1:30" ht="18.75" customHeight="1" x14ac:dyDescent="0.25">
      <c r="A437" s="38"/>
      <c r="B437" s="38"/>
      <c r="C437" s="38"/>
      <c r="D437" s="38"/>
      <c r="E437" s="38"/>
      <c r="F437" s="38"/>
      <c r="G437" s="39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</row>
    <row r="438" spans="1:30" ht="18.75" customHeight="1" x14ac:dyDescent="0.25">
      <c r="A438" s="38"/>
      <c r="B438" s="38"/>
      <c r="C438" s="38"/>
      <c r="D438" s="38"/>
      <c r="E438" s="38"/>
      <c r="F438" s="38"/>
      <c r="G438" s="39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</row>
    <row r="439" spans="1:30" ht="18.75" customHeight="1" x14ac:dyDescent="0.25">
      <c r="A439" s="38"/>
      <c r="B439" s="38"/>
      <c r="C439" s="38"/>
      <c r="D439" s="38"/>
      <c r="E439" s="38"/>
      <c r="F439" s="38"/>
      <c r="G439" s="39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</row>
    <row r="440" spans="1:30" ht="18.75" customHeight="1" x14ac:dyDescent="0.25">
      <c r="A440" s="38"/>
      <c r="B440" s="38"/>
      <c r="C440" s="38"/>
      <c r="D440" s="38"/>
      <c r="E440" s="38"/>
      <c r="F440" s="38"/>
      <c r="G440" s="39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</row>
    <row r="441" spans="1:30" ht="18.75" customHeight="1" x14ac:dyDescent="0.25">
      <c r="A441" s="38"/>
      <c r="B441" s="38"/>
      <c r="C441" s="38"/>
      <c r="D441" s="38"/>
      <c r="E441" s="38"/>
      <c r="F441" s="38"/>
      <c r="G441" s="39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</row>
    <row r="442" spans="1:30" ht="18.75" customHeight="1" x14ac:dyDescent="0.25">
      <c r="A442" s="38"/>
      <c r="B442" s="38"/>
      <c r="C442" s="38"/>
      <c r="D442" s="38"/>
      <c r="E442" s="38"/>
      <c r="F442" s="38"/>
      <c r="G442" s="39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</row>
    <row r="443" spans="1:30" ht="18.75" customHeight="1" x14ac:dyDescent="0.25">
      <c r="A443" s="38"/>
      <c r="B443" s="38"/>
      <c r="C443" s="38"/>
      <c r="D443" s="38"/>
      <c r="E443" s="38"/>
      <c r="F443" s="38"/>
      <c r="G443" s="39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</row>
    <row r="444" spans="1:30" ht="18.75" customHeight="1" x14ac:dyDescent="0.25">
      <c r="A444" s="38"/>
      <c r="B444" s="38"/>
      <c r="C444" s="38"/>
      <c r="D444" s="38"/>
      <c r="E444" s="38"/>
      <c r="F444" s="38"/>
      <c r="G444" s="39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</row>
    <row r="445" spans="1:30" ht="18.75" customHeight="1" x14ac:dyDescent="0.25">
      <c r="A445" s="38"/>
      <c r="B445" s="38"/>
      <c r="C445" s="38"/>
      <c r="D445" s="38"/>
      <c r="E445" s="38"/>
      <c r="F445" s="38"/>
      <c r="G445" s="39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</row>
    <row r="446" spans="1:30" ht="18.75" customHeight="1" x14ac:dyDescent="0.25">
      <c r="A446" s="38"/>
      <c r="B446" s="38"/>
      <c r="C446" s="38"/>
      <c r="D446" s="38"/>
      <c r="E446" s="38"/>
      <c r="F446" s="38"/>
      <c r="G446" s="39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</row>
    <row r="447" spans="1:30" ht="18.75" customHeight="1" x14ac:dyDescent="0.25">
      <c r="A447" s="38"/>
      <c r="B447" s="38"/>
      <c r="C447" s="38"/>
      <c r="D447" s="38"/>
      <c r="E447" s="38"/>
      <c r="F447" s="38"/>
      <c r="G447" s="39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</row>
    <row r="448" spans="1:30" ht="18.75" customHeight="1" x14ac:dyDescent="0.25">
      <c r="A448" s="38"/>
      <c r="B448" s="38"/>
      <c r="C448" s="38"/>
      <c r="D448" s="38"/>
      <c r="E448" s="38"/>
      <c r="F448" s="38"/>
      <c r="G448" s="39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</row>
    <row r="449" spans="1:30" ht="18.75" customHeight="1" x14ac:dyDescent="0.25">
      <c r="A449" s="38"/>
      <c r="B449" s="38"/>
      <c r="C449" s="38"/>
      <c r="D449" s="38"/>
      <c r="E449" s="38"/>
      <c r="F449" s="38"/>
      <c r="G449" s="39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</row>
    <row r="450" spans="1:30" ht="18.75" customHeight="1" x14ac:dyDescent="0.25">
      <c r="A450" s="38"/>
      <c r="B450" s="38"/>
      <c r="C450" s="38"/>
      <c r="D450" s="38"/>
      <c r="E450" s="38"/>
      <c r="F450" s="38"/>
      <c r="G450" s="39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</row>
    <row r="451" spans="1:30" ht="18.75" customHeight="1" x14ac:dyDescent="0.25">
      <c r="A451" s="38"/>
      <c r="B451" s="38"/>
      <c r="C451" s="38"/>
      <c r="D451" s="38"/>
      <c r="E451" s="38"/>
      <c r="F451" s="38"/>
      <c r="G451" s="39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</row>
    <row r="452" spans="1:30" ht="18.75" customHeight="1" x14ac:dyDescent="0.25">
      <c r="A452" s="38"/>
      <c r="B452" s="38"/>
      <c r="C452" s="38"/>
      <c r="D452" s="38"/>
      <c r="E452" s="38"/>
      <c r="F452" s="38"/>
      <c r="G452" s="39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</row>
    <row r="453" spans="1:30" ht="18.75" customHeight="1" x14ac:dyDescent="0.25">
      <c r="A453" s="38"/>
      <c r="B453" s="38"/>
      <c r="C453" s="38"/>
      <c r="D453" s="38"/>
      <c r="E453" s="38"/>
      <c r="F453" s="38"/>
      <c r="G453" s="39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</row>
    <row r="454" spans="1:30" ht="18.75" customHeight="1" x14ac:dyDescent="0.25">
      <c r="A454" s="38"/>
      <c r="B454" s="38"/>
      <c r="C454" s="38"/>
      <c r="D454" s="38"/>
      <c r="E454" s="38"/>
      <c r="F454" s="38"/>
      <c r="G454" s="39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</row>
    <row r="455" spans="1:30" ht="18.75" customHeight="1" x14ac:dyDescent="0.25">
      <c r="A455" s="38"/>
      <c r="B455" s="38"/>
      <c r="C455" s="38"/>
      <c r="D455" s="38"/>
      <c r="E455" s="38"/>
      <c r="F455" s="38"/>
      <c r="G455" s="39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</row>
    <row r="456" spans="1:30" ht="18.75" customHeight="1" x14ac:dyDescent="0.25">
      <c r="A456" s="38"/>
      <c r="B456" s="38"/>
      <c r="C456" s="38"/>
      <c r="D456" s="38"/>
      <c r="E456" s="38"/>
      <c r="F456" s="38"/>
      <c r="G456" s="39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</row>
    <row r="457" spans="1:30" ht="18.75" customHeight="1" x14ac:dyDescent="0.25">
      <c r="A457" s="38"/>
      <c r="B457" s="38"/>
      <c r="C457" s="38"/>
      <c r="D457" s="38"/>
      <c r="E457" s="38"/>
      <c r="F457" s="38"/>
      <c r="G457" s="39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</row>
    <row r="458" spans="1:30" ht="18.75" customHeight="1" x14ac:dyDescent="0.25">
      <c r="A458" s="38"/>
      <c r="B458" s="38"/>
      <c r="C458" s="38"/>
      <c r="D458" s="38"/>
      <c r="E458" s="38"/>
      <c r="F458" s="38"/>
      <c r="G458" s="39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</row>
    <row r="459" spans="1:30" ht="18.75" customHeight="1" x14ac:dyDescent="0.25">
      <c r="A459" s="38"/>
      <c r="B459" s="38"/>
      <c r="C459" s="38"/>
      <c r="D459" s="38"/>
      <c r="E459" s="38"/>
      <c r="F459" s="38"/>
      <c r="G459" s="39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</row>
    <row r="460" spans="1:30" ht="18.75" customHeight="1" x14ac:dyDescent="0.25">
      <c r="A460" s="38"/>
      <c r="B460" s="38"/>
      <c r="C460" s="38"/>
      <c r="D460" s="38"/>
      <c r="E460" s="38"/>
      <c r="F460" s="38"/>
      <c r="G460" s="39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</row>
    <row r="461" spans="1:30" ht="18.75" customHeight="1" x14ac:dyDescent="0.25">
      <c r="A461" s="38"/>
      <c r="B461" s="38"/>
      <c r="C461" s="38"/>
      <c r="D461" s="38"/>
      <c r="E461" s="38"/>
      <c r="F461" s="38"/>
      <c r="G461" s="39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</row>
    <row r="462" spans="1:30" ht="18.75" customHeight="1" x14ac:dyDescent="0.25">
      <c r="A462" s="38"/>
      <c r="B462" s="38"/>
      <c r="C462" s="38"/>
      <c r="D462" s="38"/>
      <c r="E462" s="38"/>
      <c r="F462" s="38"/>
      <c r="G462" s="39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</row>
    <row r="463" spans="1:30" ht="18.75" customHeight="1" x14ac:dyDescent="0.25">
      <c r="A463" s="38"/>
      <c r="B463" s="38"/>
      <c r="C463" s="38"/>
      <c r="D463" s="38"/>
      <c r="E463" s="38"/>
      <c r="F463" s="38"/>
      <c r="G463" s="39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</row>
    <row r="464" spans="1:30" ht="18.75" customHeight="1" x14ac:dyDescent="0.25">
      <c r="A464" s="38"/>
      <c r="B464" s="38"/>
      <c r="C464" s="38"/>
      <c r="D464" s="38"/>
      <c r="E464" s="38"/>
      <c r="F464" s="38"/>
      <c r="G464" s="39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</row>
    <row r="465" spans="1:30" ht="18.75" customHeight="1" x14ac:dyDescent="0.25">
      <c r="A465" s="38"/>
      <c r="B465" s="38"/>
      <c r="C465" s="38"/>
      <c r="D465" s="38"/>
      <c r="E465" s="38"/>
      <c r="F465" s="38"/>
      <c r="G465" s="39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</row>
    <row r="466" spans="1:30" ht="18.75" customHeight="1" x14ac:dyDescent="0.25">
      <c r="A466" s="38"/>
      <c r="B466" s="38"/>
      <c r="C466" s="38"/>
      <c r="D466" s="38"/>
      <c r="E466" s="38"/>
      <c r="F466" s="38"/>
      <c r="G466" s="39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</row>
    <row r="467" spans="1:30" ht="18.75" customHeight="1" x14ac:dyDescent="0.25">
      <c r="A467" s="38"/>
      <c r="B467" s="38"/>
      <c r="C467" s="38"/>
      <c r="D467" s="38"/>
      <c r="E467" s="38"/>
      <c r="F467" s="38"/>
      <c r="G467" s="39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</row>
    <row r="468" spans="1:30" ht="18.75" customHeight="1" x14ac:dyDescent="0.25">
      <c r="A468" s="38"/>
      <c r="B468" s="38"/>
      <c r="C468" s="38"/>
      <c r="D468" s="38"/>
      <c r="E468" s="38"/>
      <c r="F468" s="38"/>
      <c r="G468" s="39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</row>
    <row r="469" spans="1:30" ht="18.75" customHeight="1" x14ac:dyDescent="0.25">
      <c r="A469" s="38"/>
      <c r="B469" s="38"/>
      <c r="C469" s="38"/>
      <c r="D469" s="38"/>
      <c r="E469" s="38"/>
      <c r="F469" s="38"/>
      <c r="G469" s="39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</row>
    <row r="470" spans="1:30" ht="18.75" customHeight="1" x14ac:dyDescent="0.25">
      <c r="A470" s="38"/>
      <c r="B470" s="38"/>
      <c r="C470" s="38"/>
      <c r="D470" s="38"/>
      <c r="E470" s="38"/>
      <c r="F470" s="38"/>
      <c r="G470" s="39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</row>
    <row r="471" spans="1:30" ht="18.75" customHeight="1" x14ac:dyDescent="0.25">
      <c r="A471" s="38"/>
      <c r="B471" s="38"/>
      <c r="C471" s="38"/>
      <c r="D471" s="38"/>
      <c r="E471" s="38"/>
      <c r="F471" s="38"/>
      <c r="G471" s="39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</row>
    <row r="472" spans="1:30" ht="18.75" customHeight="1" x14ac:dyDescent="0.25">
      <c r="A472" s="38"/>
      <c r="B472" s="38"/>
      <c r="C472" s="38"/>
      <c r="D472" s="38"/>
      <c r="E472" s="38"/>
      <c r="F472" s="38"/>
      <c r="G472" s="39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</row>
    <row r="473" spans="1:30" ht="18.75" customHeight="1" x14ac:dyDescent="0.25">
      <c r="A473" s="38"/>
      <c r="B473" s="38"/>
      <c r="C473" s="38"/>
      <c r="D473" s="38"/>
      <c r="E473" s="38"/>
      <c r="F473" s="38"/>
      <c r="G473" s="39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</row>
    <row r="474" spans="1:30" ht="18.75" customHeight="1" x14ac:dyDescent="0.25">
      <c r="A474" s="38"/>
      <c r="B474" s="38"/>
      <c r="C474" s="38"/>
      <c r="D474" s="38"/>
      <c r="E474" s="38"/>
      <c r="F474" s="38"/>
      <c r="G474" s="39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</row>
    <row r="475" spans="1:30" ht="18.75" customHeight="1" x14ac:dyDescent="0.25">
      <c r="A475" s="38"/>
      <c r="B475" s="38"/>
      <c r="C475" s="38"/>
      <c r="D475" s="38"/>
      <c r="E475" s="38"/>
      <c r="F475" s="38"/>
      <c r="G475" s="39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</row>
    <row r="476" spans="1:30" ht="18.75" customHeight="1" x14ac:dyDescent="0.25">
      <c r="A476" s="38"/>
      <c r="B476" s="38"/>
      <c r="C476" s="38"/>
      <c r="D476" s="38"/>
      <c r="E476" s="38"/>
      <c r="F476" s="38"/>
      <c r="G476" s="39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</row>
    <row r="477" spans="1:30" ht="18.75" customHeight="1" x14ac:dyDescent="0.25">
      <c r="A477" s="38"/>
      <c r="B477" s="38"/>
      <c r="C477" s="38"/>
      <c r="D477" s="38"/>
      <c r="E477" s="38"/>
      <c r="F477" s="38"/>
      <c r="G477" s="39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</row>
    <row r="478" spans="1:30" ht="18.75" customHeight="1" x14ac:dyDescent="0.25">
      <c r="A478" s="38"/>
      <c r="B478" s="38"/>
      <c r="C478" s="38"/>
      <c r="D478" s="38"/>
      <c r="E478" s="38"/>
      <c r="F478" s="38"/>
      <c r="G478" s="39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</row>
    <row r="479" spans="1:30" ht="18.75" customHeight="1" x14ac:dyDescent="0.25">
      <c r="A479" s="38"/>
      <c r="B479" s="38"/>
      <c r="C479" s="38"/>
      <c r="D479" s="38"/>
      <c r="E479" s="38"/>
      <c r="F479" s="38"/>
      <c r="G479" s="39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</row>
    <row r="480" spans="1:30" ht="18.75" customHeight="1" x14ac:dyDescent="0.25">
      <c r="A480" s="38"/>
      <c r="B480" s="38"/>
      <c r="C480" s="38"/>
      <c r="D480" s="38"/>
      <c r="E480" s="38"/>
      <c r="F480" s="38"/>
      <c r="G480" s="39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</row>
    <row r="481" spans="1:30" ht="18.75" customHeight="1" x14ac:dyDescent="0.25">
      <c r="A481" s="38"/>
      <c r="B481" s="38"/>
      <c r="C481" s="38"/>
      <c r="D481" s="38"/>
      <c r="E481" s="38"/>
      <c r="F481" s="38"/>
      <c r="G481" s="39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</row>
    <row r="482" spans="1:30" ht="18.75" customHeight="1" x14ac:dyDescent="0.25">
      <c r="A482" s="38"/>
      <c r="B482" s="38"/>
      <c r="C482" s="38"/>
      <c r="D482" s="38"/>
      <c r="E482" s="38"/>
      <c r="F482" s="38"/>
      <c r="G482" s="39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</row>
    <row r="483" spans="1:30" ht="18.75" customHeight="1" x14ac:dyDescent="0.25">
      <c r="A483" s="38"/>
      <c r="B483" s="38"/>
      <c r="C483" s="38"/>
      <c r="D483" s="38"/>
      <c r="E483" s="38"/>
      <c r="F483" s="38"/>
      <c r="G483" s="39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</row>
    <row r="484" spans="1:30" ht="18.75" customHeight="1" x14ac:dyDescent="0.25">
      <c r="A484" s="38"/>
      <c r="B484" s="38"/>
      <c r="C484" s="38"/>
      <c r="D484" s="38"/>
      <c r="E484" s="38"/>
      <c r="F484" s="38"/>
      <c r="G484" s="39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</row>
    <row r="485" spans="1:30" ht="18.75" customHeight="1" x14ac:dyDescent="0.25">
      <c r="A485" s="38"/>
      <c r="B485" s="38"/>
      <c r="C485" s="38"/>
      <c r="D485" s="38"/>
      <c r="E485" s="38"/>
      <c r="F485" s="38"/>
      <c r="G485" s="39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</row>
    <row r="486" spans="1:30" ht="18.75" customHeight="1" x14ac:dyDescent="0.25">
      <c r="A486" s="38"/>
      <c r="B486" s="38"/>
      <c r="C486" s="38"/>
      <c r="D486" s="38"/>
      <c r="E486" s="38"/>
      <c r="F486" s="38"/>
      <c r="G486" s="39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</row>
    <row r="487" spans="1:30" ht="18.75" customHeight="1" x14ac:dyDescent="0.25">
      <c r="A487" s="38"/>
      <c r="B487" s="38"/>
      <c r="C487" s="38"/>
      <c r="D487" s="38"/>
      <c r="E487" s="38"/>
      <c r="F487" s="38"/>
      <c r="G487" s="39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</row>
    <row r="488" spans="1:30" ht="18.75" customHeight="1" x14ac:dyDescent="0.25">
      <c r="A488" s="38"/>
      <c r="B488" s="38"/>
      <c r="C488" s="38"/>
      <c r="D488" s="38"/>
      <c r="E488" s="38"/>
      <c r="F488" s="38"/>
      <c r="G488" s="39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</row>
    <row r="489" spans="1:30" ht="18.75" customHeight="1" x14ac:dyDescent="0.25">
      <c r="A489" s="38"/>
      <c r="B489" s="38"/>
      <c r="C489" s="38"/>
      <c r="D489" s="38"/>
      <c r="E489" s="38"/>
      <c r="F489" s="38"/>
      <c r="G489" s="39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</row>
    <row r="490" spans="1:30" ht="18.75" customHeight="1" x14ac:dyDescent="0.25">
      <c r="A490" s="38"/>
      <c r="B490" s="38"/>
      <c r="C490" s="38"/>
      <c r="D490" s="38"/>
      <c r="E490" s="38"/>
      <c r="F490" s="38"/>
      <c r="G490" s="39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</row>
    <row r="491" spans="1:30" ht="18.75" customHeight="1" x14ac:dyDescent="0.25">
      <c r="A491" s="38"/>
      <c r="B491" s="38"/>
      <c r="C491" s="38"/>
      <c r="D491" s="38"/>
      <c r="E491" s="38"/>
      <c r="F491" s="38"/>
      <c r="G491" s="39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</row>
    <row r="492" spans="1:30" ht="18.75" customHeight="1" x14ac:dyDescent="0.25">
      <c r="A492" s="38"/>
      <c r="B492" s="38"/>
      <c r="C492" s="38"/>
      <c r="D492" s="38"/>
      <c r="E492" s="38"/>
      <c r="F492" s="38"/>
      <c r="G492" s="39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</row>
    <row r="493" spans="1:30" ht="18.75" customHeight="1" x14ac:dyDescent="0.25">
      <c r="A493" s="38"/>
      <c r="B493" s="38"/>
      <c r="C493" s="38"/>
      <c r="D493" s="38"/>
      <c r="E493" s="38"/>
      <c r="F493" s="38"/>
      <c r="G493" s="39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</row>
    <row r="494" spans="1:30" ht="18.75" customHeight="1" x14ac:dyDescent="0.25">
      <c r="A494" s="38"/>
      <c r="B494" s="38"/>
      <c r="C494" s="38"/>
      <c r="D494" s="38"/>
      <c r="E494" s="38"/>
      <c r="F494" s="38"/>
      <c r="G494" s="39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</row>
    <row r="495" spans="1:30" ht="18.75" customHeight="1" x14ac:dyDescent="0.25">
      <c r="A495" s="38"/>
      <c r="B495" s="38"/>
      <c r="C495" s="38"/>
      <c r="D495" s="38"/>
      <c r="E495" s="38"/>
      <c r="F495" s="38"/>
      <c r="G495" s="39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</row>
    <row r="496" spans="1:30" ht="18.75" customHeight="1" x14ac:dyDescent="0.25">
      <c r="A496" s="38"/>
      <c r="B496" s="38"/>
      <c r="C496" s="38"/>
      <c r="D496" s="38"/>
      <c r="E496" s="38"/>
      <c r="F496" s="38"/>
      <c r="G496" s="39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</row>
    <row r="497" spans="1:30" ht="18.75" customHeight="1" x14ac:dyDescent="0.25">
      <c r="A497" s="38"/>
      <c r="B497" s="38"/>
      <c r="C497" s="38"/>
      <c r="D497" s="38"/>
      <c r="E497" s="38"/>
      <c r="F497" s="38"/>
      <c r="G497" s="39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</row>
    <row r="498" spans="1:30" ht="18.75" customHeight="1" x14ac:dyDescent="0.25">
      <c r="A498" s="38"/>
      <c r="B498" s="38"/>
      <c r="C498" s="38"/>
      <c r="D498" s="38"/>
      <c r="E498" s="38"/>
      <c r="F498" s="38"/>
      <c r="G498" s="39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</row>
    <row r="499" spans="1:30" ht="18.75" customHeight="1" x14ac:dyDescent="0.25">
      <c r="A499" s="38"/>
      <c r="B499" s="38"/>
      <c r="C499" s="38"/>
      <c r="D499" s="38"/>
      <c r="E499" s="38"/>
      <c r="F499" s="38"/>
      <c r="G499" s="39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</row>
    <row r="500" spans="1:30" ht="18.75" customHeight="1" x14ac:dyDescent="0.25">
      <c r="A500" s="38"/>
      <c r="B500" s="38"/>
      <c r="C500" s="38"/>
      <c r="D500" s="38"/>
      <c r="E500" s="38"/>
      <c r="F500" s="38"/>
      <c r="G500" s="39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</row>
    <row r="501" spans="1:30" ht="18.75" customHeight="1" x14ac:dyDescent="0.25">
      <c r="A501" s="38"/>
      <c r="B501" s="38"/>
      <c r="C501" s="38"/>
      <c r="D501" s="38"/>
      <c r="E501" s="38"/>
      <c r="F501" s="38"/>
      <c r="G501" s="39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</row>
    <row r="502" spans="1:30" ht="18.75" customHeight="1" x14ac:dyDescent="0.25">
      <c r="A502" s="38"/>
      <c r="B502" s="38"/>
      <c r="C502" s="38"/>
      <c r="D502" s="38"/>
      <c r="E502" s="38"/>
      <c r="F502" s="38"/>
      <c r="G502" s="39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</row>
    <row r="503" spans="1:30" ht="18.75" customHeight="1" x14ac:dyDescent="0.25">
      <c r="A503" s="38"/>
      <c r="B503" s="38"/>
      <c r="C503" s="38"/>
      <c r="D503" s="38"/>
      <c r="E503" s="38"/>
      <c r="F503" s="38"/>
      <c r="G503" s="39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</row>
    <row r="504" spans="1:30" ht="18.75" customHeight="1" x14ac:dyDescent="0.25">
      <c r="A504" s="38"/>
      <c r="B504" s="38"/>
      <c r="C504" s="38"/>
      <c r="D504" s="38"/>
      <c r="E504" s="38"/>
      <c r="F504" s="38"/>
      <c r="G504" s="39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</row>
    <row r="505" spans="1:30" ht="18.75" customHeight="1" x14ac:dyDescent="0.25">
      <c r="A505" s="38"/>
      <c r="B505" s="38"/>
      <c r="C505" s="38"/>
      <c r="D505" s="38"/>
      <c r="E505" s="38"/>
      <c r="F505" s="38"/>
      <c r="G505" s="39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</row>
    <row r="506" spans="1:30" ht="18.75" customHeight="1" x14ac:dyDescent="0.25">
      <c r="A506" s="38"/>
      <c r="B506" s="38"/>
      <c r="C506" s="38"/>
      <c r="D506" s="38"/>
      <c r="E506" s="38"/>
      <c r="F506" s="38"/>
      <c r="G506" s="39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</row>
    <row r="507" spans="1:30" ht="18.75" customHeight="1" x14ac:dyDescent="0.25">
      <c r="A507" s="38"/>
      <c r="B507" s="38"/>
      <c r="C507" s="38"/>
      <c r="D507" s="38"/>
      <c r="E507" s="38"/>
      <c r="F507" s="38"/>
      <c r="G507" s="39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</row>
    <row r="508" spans="1:30" ht="18.75" customHeight="1" x14ac:dyDescent="0.25">
      <c r="A508" s="38"/>
      <c r="B508" s="38"/>
      <c r="C508" s="38"/>
      <c r="D508" s="38"/>
      <c r="E508" s="38"/>
      <c r="F508" s="38"/>
      <c r="G508" s="39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</row>
    <row r="509" spans="1:30" ht="18.75" customHeight="1" x14ac:dyDescent="0.25">
      <c r="A509" s="38"/>
      <c r="B509" s="38"/>
      <c r="C509" s="38"/>
      <c r="D509" s="38"/>
      <c r="E509" s="38"/>
      <c r="F509" s="38"/>
      <c r="G509" s="39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</row>
    <row r="510" spans="1:30" ht="18.75" customHeight="1" x14ac:dyDescent="0.25">
      <c r="A510" s="38"/>
      <c r="B510" s="38"/>
      <c r="C510" s="38"/>
      <c r="D510" s="38"/>
      <c r="E510" s="38"/>
      <c r="F510" s="38"/>
      <c r="G510" s="39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</row>
    <row r="511" spans="1:30" ht="18.75" customHeight="1" x14ac:dyDescent="0.25">
      <c r="A511" s="38"/>
      <c r="B511" s="38"/>
      <c r="C511" s="38"/>
      <c r="D511" s="38"/>
      <c r="E511" s="38"/>
      <c r="F511" s="38"/>
      <c r="G511" s="39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</row>
    <row r="512" spans="1:30" ht="18.75" customHeight="1" x14ac:dyDescent="0.25">
      <c r="A512" s="38"/>
      <c r="B512" s="38"/>
      <c r="C512" s="38"/>
      <c r="D512" s="38"/>
      <c r="E512" s="38"/>
      <c r="F512" s="38"/>
      <c r="G512" s="39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</row>
    <row r="513" spans="1:30" ht="18.75" customHeight="1" x14ac:dyDescent="0.25">
      <c r="A513" s="38"/>
      <c r="B513" s="38"/>
      <c r="C513" s="38"/>
      <c r="D513" s="38"/>
      <c r="E513" s="38"/>
      <c r="F513" s="38"/>
      <c r="G513" s="39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</row>
    <row r="514" spans="1:30" ht="18.75" customHeight="1" x14ac:dyDescent="0.25">
      <c r="A514" s="38"/>
      <c r="B514" s="38"/>
      <c r="C514" s="38"/>
      <c r="D514" s="38"/>
      <c r="E514" s="38"/>
      <c r="F514" s="38"/>
      <c r="G514" s="39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</row>
    <row r="515" spans="1:30" ht="18.75" customHeight="1" x14ac:dyDescent="0.25">
      <c r="A515" s="38"/>
      <c r="B515" s="38"/>
      <c r="C515" s="38"/>
      <c r="D515" s="38"/>
      <c r="E515" s="38"/>
      <c r="F515" s="38"/>
      <c r="G515" s="39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</row>
    <row r="516" spans="1:30" ht="18.75" customHeight="1" x14ac:dyDescent="0.25">
      <c r="A516" s="38"/>
      <c r="B516" s="38"/>
      <c r="C516" s="38"/>
      <c r="D516" s="38"/>
      <c r="E516" s="38"/>
      <c r="F516" s="38"/>
      <c r="G516" s="39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</row>
    <row r="517" spans="1:30" ht="18.75" customHeight="1" x14ac:dyDescent="0.25">
      <c r="A517" s="38"/>
      <c r="B517" s="38"/>
      <c r="C517" s="38"/>
      <c r="D517" s="38"/>
      <c r="E517" s="38"/>
      <c r="F517" s="38"/>
      <c r="G517" s="39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</row>
    <row r="518" spans="1:30" ht="18.75" customHeight="1" x14ac:dyDescent="0.25">
      <c r="A518" s="38"/>
      <c r="B518" s="38"/>
      <c r="C518" s="38"/>
      <c r="D518" s="38"/>
      <c r="E518" s="38"/>
      <c r="F518" s="38"/>
      <c r="G518" s="39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</row>
    <row r="519" spans="1:30" ht="18.75" customHeight="1" x14ac:dyDescent="0.25">
      <c r="A519" s="38"/>
      <c r="B519" s="38"/>
      <c r="C519" s="38"/>
      <c r="D519" s="38"/>
      <c r="E519" s="38"/>
      <c r="F519" s="38"/>
      <c r="G519" s="39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</row>
    <row r="520" spans="1:30" ht="18.75" customHeight="1" x14ac:dyDescent="0.25">
      <c r="A520" s="38"/>
      <c r="B520" s="38"/>
      <c r="C520" s="38"/>
      <c r="D520" s="38"/>
      <c r="E520" s="38"/>
      <c r="F520" s="38"/>
      <c r="G520" s="39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</row>
    <row r="521" spans="1:30" ht="18.75" customHeight="1" x14ac:dyDescent="0.25">
      <c r="A521" s="38"/>
      <c r="B521" s="38"/>
      <c r="C521" s="38"/>
      <c r="D521" s="38"/>
      <c r="E521" s="38"/>
      <c r="F521" s="38"/>
      <c r="G521" s="39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</row>
    <row r="522" spans="1:30" ht="18.75" customHeight="1" x14ac:dyDescent="0.25">
      <c r="A522" s="38"/>
      <c r="B522" s="38"/>
      <c r="C522" s="38"/>
      <c r="D522" s="38"/>
      <c r="E522" s="38"/>
      <c r="F522" s="38"/>
      <c r="G522" s="39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</row>
    <row r="523" spans="1:30" ht="18.75" customHeight="1" x14ac:dyDescent="0.25">
      <c r="A523" s="38"/>
      <c r="B523" s="38"/>
      <c r="C523" s="38"/>
      <c r="D523" s="38"/>
      <c r="E523" s="38"/>
      <c r="F523" s="38"/>
      <c r="G523" s="39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</row>
    <row r="524" spans="1:30" ht="18.75" customHeight="1" x14ac:dyDescent="0.25">
      <c r="A524" s="38"/>
      <c r="B524" s="38"/>
      <c r="C524" s="38"/>
      <c r="D524" s="38"/>
      <c r="E524" s="38"/>
      <c r="F524" s="38"/>
      <c r="G524" s="39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</row>
    <row r="525" spans="1:30" ht="18.75" customHeight="1" x14ac:dyDescent="0.25">
      <c r="A525" s="38"/>
      <c r="B525" s="38"/>
      <c r="C525" s="38"/>
      <c r="D525" s="38"/>
      <c r="E525" s="38"/>
      <c r="F525" s="38"/>
      <c r="G525" s="39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</row>
    <row r="526" spans="1:30" ht="18.75" customHeight="1" x14ac:dyDescent="0.25">
      <c r="A526" s="38"/>
      <c r="B526" s="38"/>
      <c r="C526" s="38"/>
      <c r="D526" s="38"/>
      <c r="E526" s="38"/>
      <c r="F526" s="38"/>
      <c r="G526" s="39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</row>
    <row r="527" spans="1:30" ht="18.75" customHeight="1" x14ac:dyDescent="0.25">
      <c r="A527" s="38"/>
      <c r="B527" s="38"/>
      <c r="C527" s="38"/>
      <c r="D527" s="38"/>
      <c r="E527" s="38"/>
      <c r="F527" s="38"/>
      <c r="G527" s="39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</row>
    <row r="528" spans="1:30" ht="18.75" customHeight="1" x14ac:dyDescent="0.25">
      <c r="A528" s="38"/>
      <c r="B528" s="38"/>
      <c r="C528" s="38"/>
      <c r="D528" s="38"/>
      <c r="E528" s="38"/>
      <c r="F528" s="38"/>
      <c r="G528" s="39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</row>
    <row r="529" spans="1:30" ht="18.75" customHeight="1" x14ac:dyDescent="0.25">
      <c r="A529" s="38"/>
      <c r="B529" s="38"/>
      <c r="C529" s="38"/>
      <c r="D529" s="38"/>
      <c r="E529" s="38"/>
      <c r="F529" s="38"/>
      <c r="G529" s="39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</row>
    <row r="530" spans="1:30" ht="18.75" customHeight="1" x14ac:dyDescent="0.25">
      <c r="A530" s="38"/>
      <c r="B530" s="38"/>
      <c r="C530" s="38"/>
      <c r="D530" s="38"/>
      <c r="E530" s="38"/>
      <c r="F530" s="38"/>
      <c r="G530" s="39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</row>
    <row r="531" spans="1:30" ht="18.75" customHeight="1" x14ac:dyDescent="0.25">
      <c r="A531" s="38"/>
      <c r="B531" s="38"/>
      <c r="C531" s="38"/>
      <c r="D531" s="38"/>
      <c r="E531" s="38"/>
      <c r="F531" s="38"/>
      <c r="G531" s="39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</row>
    <row r="532" spans="1:30" ht="18.75" customHeight="1" x14ac:dyDescent="0.25">
      <c r="A532" s="38"/>
      <c r="B532" s="38"/>
      <c r="C532" s="38"/>
      <c r="D532" s="38"/>
      <c r="E532" s="38"/>
      <c r="F532" s="38"/>
      <c r="G532" s="39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</row>
    <row r="533" spans="1:30" ht="18.75" customHeight="1" x14ac:dyDescent="0.25">
      <c r="A533" s="38"/>
      <c r="B533" s="38"/>
      <c r="C533" s="38"/>
      <c r="D533" s="38"/>
      <c r="E533" s="38"/>
      <c r="F533" s="38"/>
      <c r="G533" s="39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</row>
    <row r="534" spans="1:30" ht="18.75" customHeight="1" x14ac:dyDescent="0.25">
      <c r="A534" s="38"/>
      <c r="B534" s="38"/>
      <c r="C534" s="38"/>
      <c r="D534" s="38"/>
      <c r="E534" s="38"/>
      <c r="F534" s="38"/>
      <c r="G534" s="39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</row>
    <row r="535" spans="1:30" ht="18.75" customHeight="1" x14ac:dyDescent="0.25">
      <c r="A535" s="38"/>
      <c r="B535" s="38"/>
      <c r="C535" s="38"/>
      <c r="D535" s="38"/>
      <c r="E535" s="38"/>
      <c r="F535" s="38"/>
      <c r="G535" s="39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</row>
    <row r="536" spans="1:30" ht="18.75" customHeight="1" x14ac:dyDescent="0.25">
      <c r="A536" s="38"/>
      <c r="B536" s="38"/>
      <c r="C536" s="38"/>
      <c r="D536" s="38"/>
      <c r="E536" s="38"/>
      <c r="F536" s="38"/>
      <c r="G536" s="39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</row>
    <row r="537" spans="1:30" ht="18.75" customHeight="1" x14ac:dyDescent="0.25">
      <c r="A537" s="38"/>
      <c r="B537" s="38"/>
      <c r="C537" s="38"/>
      <c r="D537" s="38"/>
      <c r="E537" s="38"/>
      <c r="F537" s="38"/>
      <c r="G537" s="39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</row>
    <row r="538" spans="1:30" ht="18.75" customHeight="1" x14ac:dyDescent="0.25">
      <c r="A538" s="38"/>
      <c r="B538" s="38"/>
      <c r="C538" s="38"/>
      <c r="D538" s="38"/>
      <c r="E538" s="38"/>
      <c r="F538" s="38"/>
      <c r="G538" s="39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</row>
    <row r="539" spans="1:30" ht="18.75" customHeight="1" x14ac:dyDescent="0.25">
      <c r="A539" s="38"/>
      <c r="B539" s="38"/>
      <c r="C539" s="38"/>
      <c r="D539" s="38"/>
      <c r="E539" s="38"/>
      <c r="F539" s="38"/>
      <c r="G539" s="39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</row>
    <row r="540" spans="1:30" ht="18.75" customHeight="1" x14ac:dyDescent="0.25">
      <c r="A540" s="38"/>
      <c r="B540" s="38"/>
      <c r="C540" s="38"/>
      <c r="D540" s="38"/>
      <c r="E540" s="38"/>
      <c r="F540" s="38"/>
      <c r="G540" s="39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</row>
    <row r="541" spans="1:30" ht="18.75" customHeight="1" x14ac:dyDescent="0.25">
      <c r="A541" s="38"/>
      <c r="B541" s="38"/>
      <c r="C541" s="38"/>
      <c r="D541" s="38"/>
      <c r="E541" s="38"/>
      <c r="F541" s="38"/>
      <c r="G541" s="39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</row>
    <row r="542" spans="1:30" ht="18.75" customHeight="1" x14ac:dyDescent="0.25">
      <c r="A542" s="38"/>
      <c r="B542" s="38"/>
      <c r="C542" s="38"/>
      <c r="D542" s="38"/>
      <c r="E542" s="38"/>
      <c r="F542" s="38"/>
      <c r="G542" s="39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</row>
    <row r="543" spans="1:30" ht="18.75" customHeight="1" x14ac:dyDescent="0.25">
      <c r="A543" s="38"/>
      <c r="B543" s="38"/>
      <c r="C543" s="38"/>
      <c r="D543" s="38"/>
      <c r="E543" s="38"/>
      <c r="F543" s="38"/>
      <c r="G543" s="39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</row>
    <row r="544" spans="1:30" ht="18.75" customHeight="1" x14ac:dyDescent="0.25">
      <c r="A544" s="38"/>
      <c r="B544" s="38"/>
      <c r="C544" s="38"/>
      <c r="D544" s="38"/>
      <c r="E544" s="38"/>
      <c r="F544" s="38"/>
      <c r="G544" s="39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</row>
    <row r="545" spans="1:30" ht="18.75" customHeight="1" x14ac:dyDescent="0.25">
      <c r="A545" s="38"/>
      <c r="B545" s="38"/>
      <c r="C545" s="38"/>
      <c r="D545" s="38"/>
      <c r="E545" s="38"/>
      <c r="F545" s="38"/>
      <c r="G545" s="39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</row>
    <row r="546" spans="1:30" ht="18.75" customHeight="1" x14ac:dyDescent="0.25">
      <c r="A546" s="38"/>
      <c r="B546" s="38"/>
      <c r="C546" s="38"/>
      <c r="D546" s="38"/>
      <c r="E546" s="38"/>
      <c r="F546" s="38"/>
      <c r="G546" s="39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</row>
    <row r="547" spans="1:30" ht="18.75" customHeight="1" x14ac:dyDescent="0.25">
      <c r="A547" s="38"/>
      <c r="B547" s="38"/>
      <c r="C547" s="38"/>
      <c r="D547" s="38"/>
      <c r="E547" s="38"/>
      <c r="F547" s="38"/>
      <c r="G547" s="39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</row>
    <row r="548" spans="1:30" ht="18.75" customHeight="1" x14ac:dyDescent="0.25">
      <c r="A548" s="38"/>
      <c r="B548" s="38"/>
      <c r="C548" s="38"/>
      <c r="D548" s="38"/>
      <c r="E548" s="38"/>
      <c r="F548" s="38"/>
      <c r="G548" s="39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</row>
    <row r="549" spans="1:30" ht="18.75" customHeight="1" x14ac:dyDescent="0.25">
      <c r="A549" s="38"/>
      <c r="B549" s="38"/>
      <c r="C549" s="38"/>
      <c r="D549" s="38"/>
      <c r="E549" s="38"/>
      <c r="F549" s="38"/>
      <c r="G549" s="39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</row>
    <row r="550" spans="1:30" ht="18.75" customHeight="1" x14ac:dyDescent="0.25">
      <c r="A550" s="38"/>
      <c r="B550" s="38"/>
      <c r="C550" s="38"/>
      <c r="D550" s="38"/>
      <c r="E550" s="38"/>
      <c r="F550" s="38"/>
      <c r="G550" s="39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</row>
    <row r="551" spans="1:30" ht="18.75" customHeight="1" x14ac:dyDescent="0.25">
      <c r="A551" s="38"/>
      <c r="B551" s="38"/>
      <c r="C551" s="38"/>
      <c r="D551" s="38"/>
      <c r="E551" s="38"/>
      <c r="F551" s="38"/>
      <c r="G551" s="39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</row>
    <row r="552" spans="1:30" ht="18.75" customHeight="1" x14ac:dyDescent="0.25">
      <c r="A552" s="38"/>
      <c r="B552" s="38"/>
      <c r="C552" s="38"/>
      <c r="D552" s="38"/>
      <c r="E552" s="38"/>
      <c r="F552" s="38"/>
      <c r="G552" s="39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</row>
    <row r="553" spans="1:30" ht="18.75" customHeight="1" x14ac:dyDescent="0.25">
      <c r="A553" s="38"/>
      <c r="B553" s="38"/>
      <c r="C553" s="38"/>
      <c r="D553" s="38"/>
      <c r="E553" s="38"/>
      <c r="F553" s="38"/>
      <c r="G553" s="39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</row>
    <row r="554" spans="1:30" ht="18.75" customHeight="1" x14ac:dyDescent="0.25">
      <c r="A554" s="38"/>
      <c r="B554" s="38"/>
      <c r="C554" s="38"/>
      <c r="D554" s="38"/>
      <c r="E554" s="38"/>
      <c r="F554" s="38"/>
      <c r="G554" s="39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</row>
    <row r="555" spans="1:30" ht="18.75" customHeight="1" x14ac:dyDescent="0.25">
      <c r="A555" s="38"/>
      <c r="B555" s="38"/>
      <c r="C555" s="38"/>
      <c r="D555" s="38"/>
      <c r="E555" s="38"/>
      <c r="F555" s="38"/>
      <c r="G555" s="39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</row>
    <row r="556" spans="1:30" ht="18.75" customHeight="1" x14ac:dyDescent="0.25">
      <c r="A556" s="38"/>
      <c r="B556" s="38"/>
      <c r="C556" s="38"/>
      <c r="D556" s="38"/>
      <c r="E556" s="38"/>
      <c r="F556" s="38"/>
      <c r="G556" s="39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</row>
    <row r="557" spans="1:30" ht="18.75" customHeight="1" x14ac:dyDescent="0.25">
      <c r="A557" s="38"/>
      <c r="B557" s="38"/>
      <c r="C557" s="38"/>
      <c r="D557" s="38"/>
      <c r="E557" s="38"/>
      <c r="F557" s="38"/>
      <c r="G557" s="39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</row>
    <row r="558" spans="1:30" ht="18.75" customHeight="1" x14ac:dyDescent="0.25">
      <c r="A558" s="38"/>
      <c r="B558" s="38"/>
      <c r="C558" s="38"/>
      <c r="D558" s="38"/>
      <c r="E558" s="38"/>
      <c r="F558" s="38"/>
      <c r="G558" s="39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</row>
    <row r="559" spans="1:30" ht="18.75" customHeight="1" x14ac:dyDescent="0.25">
      <c r="A559" s="38"/>
      <c r="B559" s="38"/>
      <c r="C559" s="38"/>
      <c r="D559" s="38"/>
      <c r="E559" s="38"/>
      <c r="F559" s="38"/>
      <c r="G559" s="39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</row>
    <row r="560" spans="1:30" ht="18.75" customHeight="1" x14ac:dyDescent="0.25">
      <c r="A560" s="38"/>
      <c r="B560" s="38"/>
      <c r="C560" s="38"/>
      <c r="D560" s="38"/>
      <c r="E560" s="38"/>
      <c r="F560" s="38"/>
      <c r="G560" s="39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</row>
    <row r="561" spans="1:30" ht="18.75" customHeight="1" x14ac:dyDescent="0.25">
      <c r="A561" s="38"/>
      <c r="B561" s="38"/>
      <c r="C561" s="38"/>
      <c r="D561" s="38"/>
      <c r="E561" s="38"/>
      <c r="F561" s="38"/>
      <c r="G561" s="39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</row>
    <row r="562" spans="1:30" ht="18.75" customHeight="1" x14ac:dyDescent="0.25">
      <c r="A562" s="38"/>
      <c r="B562" s="38"/>
      <c r="C562" s="38"/>
      <c r="D562" s="38"/>
      <c r="E562" s="38"/>
      <c r="F562" s="38"/>
      <c r="G562" s="39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</row>
    <row r="563" spans="1:30" ht="18.75" customHeight="1" x14ac:dyDescent="0.25">
      <c r="A563" s="38"/>
      <c r="B563" s="38"/>
      <c r="C563" s="38"/>
      <c r="D563" s="38"/>
      <c r="E563" s="38"/>
      <c r="F563" s="38"/>
      <c r="G563" s="39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</row>
    <row r="564" spans="1:30" ht="18.75" customHeight="1" x14ac:dyDescent="0.25">
      <c r="A564" s="38"/>
      <c r="B564" s="38"/>
      <c r="C564" s="38"/>
      <c r="D564" s="38"/>
      <c r="E564" s="38"/>
      <c r="F564" s="38"/>
      <c r="G564" s="39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</row>
    <row r="565" spans="1:30" ht="18.75" customHeight="1" x14ac:dyDescent="0.25">
      <c r="A565" s="38"/>
      <c r="B565" s="38"/>
      <c r="C565" s="38"/>
      <c r="D565" s="38"/>
      <c r="E565" s="38"/>
      <c r="F565" s="38"/>
      <c r="G565" s="39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</row>
    <row r="566" spans="1:30" ht="18.75" customHeight="1" x14ac:dyDescent="0.25">
      <c r="A566" s="38"/>
      <c r="B566" s="38"/>
      <c r="C566" s="38"/>
      <c r="D566" s="38"/>
      <c r="E566" s="38"/>
      <c r="F566" s="38"/>
      <c r="G566" s="39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</row>
    <row r="567" spans="1:30" ht="18.75" customHeight="1" x14ac:dyDescent="0.25">
      <c r="A567" s="38"/>
      <c r="B567" s="38"/>
      <c r="C567" s="38"/>
      <c r="D567" s="38"/>
      <c r="E567" s="38"/>
      <c r="F567" s="38"/>
      <c r="G567" s="39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</row>
    <row r="568" spans="1:30" ht="18.75" customHeight="1" x14ac:dyDescent="0.25">
      <c r="A568" s="38"/>
      <c r="B568" s="38"/>
      <c r="C568" s="38"/>
      <c r="D568" s="38"/>
      <c r="E568" s="38"/>
      <c r="F568" s="38"/>
      <c r="G568" s="39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</row>
    <row r="569" spans="1:30" ht="18.75" customHeight="1" x14ac:dyDescent="0.25">
      <c r="A569" s="38"/>
      <c r="B569" s="38"/>
      <c r="C569" s="38"/>
      <c r="D569" s="38"/>
      <c r="E569" s="38"/>
      <c r="F569" s="38"/>
      <c r="G569" s="39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</row>
    <row r="570" spans="1:30" ht="18.75" customHeight="1" x14ac:dyDescent="0.25">
      <c r="A570" s="38"/>
      <c r="B570" s="38"/>
      <c r="C570" s="38"/>
      <c r="D570" s="38"/>
      <c r="E570" s="38"/>
      <c r="F570" s="38"/>
      <c r="G570" s="39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</row>
    <row r="571" spans="1:30" ht="18.75" customHeight="1" x14ac:dyDescent="0.25">
      <c r="A571" s="38"/>
      <c r="B571" s="38"/>
      <c r="C571" s="38"/>
      <c r="D571" s="38"/>
      <c r="E571" s="38"/>
      <c r="F571" s="38"/>
      <c r="G571" s="39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</row>
    <row r="572" spans="1:30" ht="18.75" customHeight="1" x14ac:dyDescent="0.25">
      <c r="A572" s="38"/>
      <c r="B572" s="38"/>
      <c r="C572" s="38"/>
      <c r="D572" s="38"/>
      <c r="E572" s="38"/>
      <c r="F572" s="38"/>
      <c r="G572" s="39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</row>
    <row r="573" spans="1:30" ht="18.75" customHeight="1" x14ac:dyDescent="0.25">
      <c r="A573" s="38"/>
      <c r="B573" s="38"/>
      <c r="C573" s="38"/>
      <c r="D573" s="38"/>
      <c r="E573" s="38"/>
      <c r="F573" s="38"/>
      <c r="G573" s="39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</row>
    <row r="574" spans="1:30" ht="18.75" customHeight="1" x14ac:dyDescent="0.25">
      <c r="A574" s="38"/>
      <c r="B574" s="38"/>
      <c r="C574" s="38"/>
      <c r="D574" s="38"/>
      <c r="E574" s="38"/>
      <c r="F574" s="38"/>
      <c r="G574" s="39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</row>
    <row r="575" spans="1:30" ht="18.75" customHeight="1" x14ac:dyDescent="0.25">
      <c r="A575" s="38"/>
      <c r="B575" s="38"/>
      <c r="C575" s="38"/>
      <c r="D575" s="38"/>
      <c r="E575" s="38"/>
      <c r="F575" s="38"/>
      <c r="G575" s="39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</row>
    <row r="576" spans="1:30" ht="18.75" customHeight="1" x14ac:dyDescent="0.25">
      <c r="A576" s="38"/>
      <c r="B576" s="38"/>
      <c r="C576" s="38"/>
      <c r="D576" s="38"/>
      <c r="E576" s="38"/>
      <c r="F576" s="38"/>
      <c r="G576" s="39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</row>
    <row r="577" spans="1:30" ht="18.75" customHeight="1" x14ac:dyDescent="0.25">
      <c r="A577" s="38"/>
      <c r="B577" s="38"/>
      <c r="C577" s="38"/>
      <c r="D577" s="38"/>
      <c r="E577" s="38"/>
      <c r="F577" s="38"/>
      <c r="G577" s="39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</row>
    <row r="578" spans="1:30" ht="18.75" customHeight="1" x14ac:dyDescent="0.25">
      <c r="A578" s="38"/>
      <c r="B578" s="38"/>
      <c r="C578" s="38"/>
      <c r="D578" s="38"/>
      <c r="E578" s="38"/>
      <c r="F578" s="38"/>
      <c r="G578" s="39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</row>
    <row r="579" spans="1:30" ht="18.75" customHeight="1" x14ac:dyDescent="0.25">
      <c r="A579" s="38"/>
      <c r="B579" s="38"/>
      <c r="C579" s="38"/>
      <c r="D579" s="38"/>
      <c r="E579" s="38"/>
      <c r="F579" s="38"/>
      <c r="G579" s="39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</row>
    <row r="580" spans="1:30" ht="18.75" customHeight="1" x14ac:dyDescent="0.25">
      <c r="A580" s="38"/>
      <c r="B580" s="38"/>
      <c r="C580" s="38"/>
      <c r="D580" s="38"/>
      <c r="E580" s="38"/>
      <c r="F580" s="38"/>
      <c r="G580" s="39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</row>
    <row r="581" spans="1:30" ht="18.75" customHeight="1" x14ac:dyDescent="0.25">
      <c r="A581" s="38"/>
      <c r="B581" s="38"/>
      <c r="C581" s="38"/>
      <c r="D581" s="38"/>
      <c r="E581" s="38"/>
      <c r="F581" s="38"/>
      <c r="G581" s="39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</row>
    <row r="582" spans="1:30" ht="18.75" customHeight="1" x14ac:dyDescent="0.25">
      <c r="A582" s="38"/>
      <c r="B582" s="38"/>
      <c r="C582" s="38"/>
      <c r="D582" s="38"/>
      <c r="E582" s="38"/>
      <c r="F582" s="38"/>
      <c r="G582" s="39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</row>
    <row r="583" spans="1:30" ht="18.75" customHeight="1" x14ac:dyDescent="0.25">
      <c r="A583" s="38"/>
      <c r="B583" s="38"/>
      <c r="C583" s="38"/>
      <c r="D583" s="38"/>
      <c r="E583" s="38"/>
      <c r="F583" s="38"/>
      <c r="G583" s="39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</row>
    <row r="584" spans="1:30" ht="18.75" customHeight="1" x14ac:dyDescent="0.25">
      <c r="A584" s="38"/>
      <c r="B584" s="38"/>
      <c r="C584" s="38"/>
      <c r="D584" s="38"/>
      <c r="E584" s="38"/>
      <c r="F584" s="38"/>
      <c r="G584" s="39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</row>
    <row r="585" spans="1:30" ht="18.75" customHeight="1" x14ac:dyDescent="0.25">
      <c r="A585" s="38"/>
      <c r="B585" s="38"/>
      <c r="C585" s="38"/>
      <c r="D585" s="38"/>
      <c r="E585" s="38"/>
      <c r="F585" s="38"/>
      <c r="G585" s="39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</row>
    <row r="586" spans="1:30" ht="18.75" customHeight="1" x14ac:dyDescent="0.25">
      <c r="A586" s="38"/>
      <c r="B586" s="38"/>
      <c r="C586" s="38"/>
      <c r="D586" s="38"/>
      <c r="E586" s="38"/>
      <c r="F586" s="38"/>
      <c r="G586" s="39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</row>
    <row r="587" spans="1:30" ht="18.75" customHeight="1" x14ac:dyDescent="0.25">
      <c r="A587" s="38"/>
      <c r="B587" s="38"/>
      <c r="C587" s="38"/>
      <c r="D587" s="38"/>
      <c r="E587" s="38"/>
      <c r="F587" s="38"/>
      <c r="G587" s="39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</row>
    <row r="588" spans="1:30" ht="18.75" customHeight="1" x14ac:dyDescent="0.25">
      <c r="A588" s="38"/>
      <c r="B588" s="38"/>
      <c r="C588" s="38"/>
      <c r="D588" s="38"/>
      <c r="E588" s="38"/>
      <c r="F588" s="38"/>
      <c r="G588" s="39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</row>
    <row r="589" spans="1:30" ht="18.75" customHeight="1" x14ac:dyDescent="0.25">
      <c r="A589" s="38"/>
      <c r="B589" s="38"/>
      <c r="C589" s="38"/>
      <c r="D589" s="38"/>
      <c r="E589" s="38"/>
      <c r="F589" s="38"/>
      <c r="G589" s="39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</row>
    <row r="590" spans="1:30" ht="18.75" customHeight="1" x14ac:dyDescent="0.25">
      <c r="A590" s="38"/>
      <c r="B590" s="38"/>
      <c r="C590" s="38"/>
      <c r="D590" s="38"/>
      <c r="E590" s="38"/>
      <c r="F590" s="38"/>
      <c r="G590" s="39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</row>
    <row r="591" spans="1:30" ht="18.75" customHeight="1" x14ac:dyDescent="0.25">
      <c r="A591" s="38"/>
      <c r="B591" s="38"/>
      <c r="C591" s="38"/>
      <c r="D591" s="38"/>
      <c r="E591" s="38"/>
      <c r="F591" s="38"/>
      <c r="G591" s="39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</row>
    <row r="592" spans="1:30" ht="18.75" customHeight="1" x14ac:dyDescent="0.25">
      <c r="A592" s="38"/>
      <c r="B592" s="38"/>
      <c r="C592" s="38"/>
      <c r="D592" s="38"/>
      <c r="E592" s="38"/>
      <c r="F592" s="38"/>
      <c r="G592" s="39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</row>
    <row r="593" spans="1:30" ht="18.75" customHeight="1" x14ac:dyDescent="0.25">
      <c r="A593" s="38"/>
      <c r="B593" s="38"/>
      <c r="C593" s="38"/>
      <c r="D593" s="38"/>
      <c r="E593" s="38"/>
      <c r="F593" s="38"/>
      <c r="G593" s="39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</row>
    <row r="594" spans="1:30" ht="18.75" customHeight="1" x14ac:dyDescent="0.25">
      <c r="A594" s="38"/>
      <c r="B594" s="38"/>
      <c r="C594" s="38"/>
      <c r="D594" s="38"/>
      <c r="E594" s="38"/>
      <c r="F594" s="38"/>
      <c r="G594" s="39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</row>
    <row r="595" spans="1:30" ht="18.75" customHeight="1" x14ac:dyDescent="0.25">
      <c r="A595" s="38"/>
      <c r="B595" s="38"/>
      <c r="C595" s="38"/>
      <c r="D595" s="38"/>
      <c r="E595" s="38"/>
      <c r="F595" s="38"/>
      <c r="G595" s="39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</row>
    <row r="596" spans="1:30" ht="18.75" customHeight="1" x14ac:dyDescent="0.25">
      <c r="A596" s="38"/>
      <c r="B596" s="38"/>
      <c r="C596" s="38"/>
      <c r="D596" s="38"/>
      <c r="E596" s="38"/>
      <c r="F596" s="38"/>
      <c r="G596" s="39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</row>
    <row r="597" spans="1:30" ht="18.75" customHeight="1" x14ac:dyDescent="0.25">
      <c r="A597" s="38"/>
      <c r="B597" s="38"/>
      <c r="C597" s="38"/>
      <c r="D597" s="38"/>
      <c r="E597" s="38"/>
      <c r="F597" s="38"/>
      <c r="G597" s="39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</row>
    <row r="598" spans="1:30" ht="18.75" customHeight="1" x14ac:dyDescent="0.25">
      <c r="A598" s="38"/>
      <c r="B598" s="38"/>
      <c r="C598" s="38"/>
      <c r="D598" s="38"/>
      <c r="E598" s="38"/>
      <c r="F598" s="38"/>
      <c r="G598" s="39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</row>
    <row r="599" spans="1:30" ht="18.75" customHeight="1" x14ac:dyDescent="0.25">
      <c r="A599" s="38"/>
      <c r="B599" s="38"/>
      <c r="C599" s="38"/>
      <c r="D599" s="38"/>
      <c r="E599" s="38"/>
      <c r="F599" s="38"/>
      <c r="G599" s="39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</row>
    <row r="600" spans="1:30" ht="18.75" customHeight="1" x14ac:dyDescent="0.25">
      <c r="A600" s="38"/>
      <c r="B600" s="38"/>
      <c r="C600" s="38"/>
      <c r="D600" s="38"/>
      <c r="E600" s="38"/>
      <c r="F600" s="38"/>
      <c r="G600" s="39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</row>
    <row r="601" spans="1:30" ht="18.75" customHeight="1" x14ac:dyDescent="0.25">
      <c r="A601" s="38"/>
      <c r="B601" s="38"/>
      <c r="C601" s="38"/>
      <c r="D601" s="38"/>
      <c r="E601" s="38"/>
      <c r="F601" s="38"/>
      <c r="G601" s="39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</row>
    <row r="602" spans="1:30" ht="18.75" customHeight="1" x14ac:dyDescent="0.25">
      <c r="A602" s="38"/>
      <c r="B602" s="38"/>
      <c r="C602" s="38"/>
      <c r="D602" s="38"/>
      <c r="E602" s="38"/>
      <c r="F602" s="38"/>
      <c r="G602" s="39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</row>
    <row r="603" spans="1:30" ht="18.75" customHeight="1" x14ac:dyDescent="0.25">
      <c r="A603" s="38"/>
      <c r="B603" s="38"/>
      <c r="C603" s="38"/>
      <c r="D603" s="38"/>
      <c r="E603" s="38"/>
      <c r="F603" s="38"/>
      <c r="G603" s="39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</row>
    <row r="604" spans="1:30" ht="18.75" customHeight="1" x14ac:dyDescent="0.25">
      <c r="A604" s="38"/>
      <c r="B604" s="38"/>
      <c r="C604" s="38"/>
      <c r="D604" s="38"/>
      <c r="E604" s="38"/>
      <c r="F604" s="38"/>
      <c r="G604" s="39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</row>
    <row r="605" spans="1:30" ht="18.75" customHeight="1" x14ac:dyDescent="0.25">
      <c r="A605" s="38"/>
      <c r="B605" s="38"/>
      <c r="C605" s="38"/>
      <c r="D605" s="38"/>
      <c r="E605" s="38"/>
      <c r="F605" s="38"/>
      <c r="G605" s="39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</row>
    <row r="606" spans="1:30" ht="18.75" customHeight="1" x14ac:dyDescent="0.25">
      <c r="A606" s="38"/>
      <c r="B606" s="38"/>
      <c r="C606" s="38"/>
      <c r="D606" s="38"/>
      <c r="E606" s="38"/>
      <c r="F606" s="38"/>
      <c r="G606" s="39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</row>
    <row r="607" spans="1:30" ht="18.75" customHeight="1" x14ac:dyDescent="0.25">
      <c r="A607" s="38"/>
      <c r="B607" s="38"/>
      <c r="C607" s="38"/>
      <c r="D607" s="38"/>
      <c r="E607" s="38"/>
      <c r="F607" s="38"/>
      <c r="G607" s="39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</row>
    <row r="608" spans="1:30" ht="18.75" customHeight="1" x14ac:dyDescent="0.25">
      <c r="A608" s="38"/>
      <c r="B608" s="38"/>
      <c r="C608" s="38"/>
      <c r="D608" s="38"/>
      <c r="E608" s="38"/>
      <c r="F608" s="38"/>
      <c r="G608" s="39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</row>
    <row r="609" spans="1:30" ht="18.75" customHeight="1" x14ac:dyDescent="0.25">
      <c r="A609" s="38"/>
      <c r="B609" s="38"/>
      <c r="C609" s="38"/>
      <c r="D609" s="38"/>
      <c r="E609" s="38"/>
      <c r="F609" s="38"/>
      <c r="G609" s="39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</row>
    <row r="610" spans="1:30" ht="18.75" customHeight="1" x14ac:dyDescent="0.25">
      <c r="A610" s="38"/>
      <c r="B610" s="38"/>
      <c r="C610" s="38"/>
      <c r="D610" s="38"/>
      <c r="E610" s="38"/>
      <c r="F610" s="38"/>
      <c r="G610" s="39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</row>
    <row r="611" spans="1:30" ht="18.75" customHeight="1" x14ac:dyDescent="0.25">
      <c r="A611" s="38"/>
      <c r="B611" s="38"/>
      <c r="C611" s="38"/>
      <c r="D611" s="38"/>
      <c r="E611" s="38"/>
      <c r="F611" s="38"/>
      <c r="G611" s="39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</row>
    <row r="612" spans="1:30" ht="18.75" customHeight="1" x14ac:dyDescent="0.25">
      <c r="A612" s="38"/>
      <c r="B612" s="38"/>
      <c r="C612" s="38"/>
      <c r="D612" s="38"/>
      <c r="E612" s="38"/>
      <c r="F612" s="38"/>
      <c r="G612" s="39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</row>
    <row r="613" spans="1:30" ht="18.75" customHeight="1" x14ac:dyDescent="0.25">
      <c r="A613" s="38"/>
      <c r="B613" s="38"/>
      <c r="C613" s="38"/>
      <c r="D613" s="38"/>
      <c r="E613" s="38"/>
      <c r="F613" s="38"/>
      <c r="G613" s="39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</row>
    <row r="614" spans="1:30" ht="18.75" customHeight="1" x14ac:dyDescent="0.25">
      <c r="A614" s="38"/>
      <c r="B614" s="38"/>
      <c r="C614" s="38"/>
      <c r="D614" s="38"/>
      <c r="E614" s="38"/>
      <c r="F614" s="38"/>
      <c r="G614" s="39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</row>
    <row r="615" spans="1:30" ht="18.75" customHeight="1" x14ac:dyDescent="0.25">
      <c r="A615" s="38"/>
      <c r="B615" s="38"/>
      <c r="C615" s="38"/>
      <c r="D615" s="38"/>
      <c r="E615" s="38"/>
      <c r="F615" s="38"/>
      <c r="G615" s="39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</row>
    <row r="616" spans="1:30" ht="18.75" customHeight="1" x14ac:dyDescent="0.25">
      <c r="A616" s="38"/>
      <c r="B616" s="38"/>
      <c r="C616" s="38"/>
      <c r="D616" s="38"/>
      <c r="E616" s="38"/>
      <c r="F616" s="38"/>
      <c r="G616" s="39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</row>
    <row r="617" spans="1:30" ht="18.75" customHeight="1" x14ac:dyDescent="0.25">
      <c r="A617" s="38"/>
      <c r="B617" s="38"/>
      <c r="C617" s="38"/>
      <c r="D617" s="38"/>
      <c r="E617" s="38"/>
      <c r="F617" s="38"/>
      <c r="G617" s="39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</row>
    <row r="618" spans="1:30" ht="18.75" customHeight="1" x14ac:dyDescent="0.25">
      <c r="A618" s="38"/>
      <c r="B618" s="38"/>
      <c r="C618" s="38"/>
      <c r="D618" s="38"/>
      <c r="E618" s="38"/>
      <c r="F618" s="38"/>
      <c r="G618" s="39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</row>
    <row r="619" spans="1:30" ht="18.75" customHeight="1" x14ac:dyDescent="0.25">
      <c r="A619" s="38"/>
      <c r="B619" s="38"/>
      <c r="C619" s="38"/>
      <c r="D619" s="38"/>
      <c r="E619" s="38"/>
      <c r="F619" s="38"/>
      <c r="G619" s="39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</row>
    <row r="620" spans="1:30" ht="18.75" customHeight="1" x14ac:dyDescent="0.25">
      <c r="A620" s="38"/>
      <c r="B620" s="38"/>
      <c r="C620" s="38"/>
      <c r="D620" s="38"/>
      <c r="E620" s="38"/>
      <c r="F620" s="38"/>
      <c r="G620" s="39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</row>
    <row r="621" spans="1:30" ht="18.75" customHeight="1" x14ac:dyDescent="0.25">
      <c r="A621" s="38"/>
      <c r="B621" s="38"/>
      <c r="C621" s="38"/>
      <c r="D621" s="38"/>
      <c r="E621" s="38"/>
      <c r="F621" s="38"/>
      <c r="G621" s="39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</row>
    <row r="622" spans="1:30" ht="18.75" customHeight="1" x14ac:dyDescent="0.25">
      <c r="A622" s="38"/>
      <c r="B622" s="38"/>
      <c r="C622" s="38"/>
      <c r="D622" s="38"/>
      <c r="E622" s="38"/>
      <c r="F622" s="38"/>
      <c r="G622" s="39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</row>
    <row r="623" spans="1:30" ht="18.75" customHeight="1" x14ac:dyDescent="0.25">
      <c r="A623" s="38"/>
      <c r="B623" s="38"/>
      <c r="C623" s="38"/>
      <c r="D623" s="38"/>
      <c r="E623" s="38"/>
      <c r="F623" s="38"/>
      <c r="G623" s="39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</row>
    <row r="624" spans="1:30" ht="18.75" customHeight="1" x14ac:dyDescent="0.25">
      <c r="A624" s="38"/>
      <c r="B624" s="38"/>
      <c r="C624" s="38"/>
      <c r="D624" s="38"/>
      <c r="E624" s="38"/>
      <c r="F624" s="38"/>
      <c r="G624" s="39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</row>
    <row r="625" spans="1:30" ht="18.75" customHeight="1" x14ac:dyDescent="0.25">
      <c r="A625" s="38"/>
      <c r="B625" s="38"/>
      <c r="C625" s="38"/>
      <c r="D625" s="38"/>
      <c r="E625" s="38"/>
      <c r="F625" s="38"/>
      <c r="G625" s="39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</row>
    <row r="626" spans="1:30" ht="18.75" customHeight="1" x14ac:dyDescent="0.25">
      <c r="A626" s="38"/>
      <c r="B626" s="38"/>
      <c r="C626" s="38"/>
      <c r="D626" s="38"/>
      <c r="E626" s="38"/>
      <c r="F626" s="38"/>
      <c r="G626" s="39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</row>
    <row r="627" spans="1:30" ht="18.75" customHeight="1" x14ac:dyDescent="0.25">
      <c r="A627" s="38"/>
      <c r="B627" s="38"/>
      <c r="C627" s="38"/>
      <c r="D627" s="38"/>
      <c r="E627" s="38"/>
      <c r="F627" s="38"/>
      <c r="G627" s="39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</row>
    <row r="628" spans="1:30" ht="18.75" customHeight="1" x14ac:dyDescent="0.25">
      <c r="A628" s="38"/>
      <c r="B628" s="38"/>
      <c r="C628" s="38"/>
      <c r="D628" s="38"/>
      <c r="E628" s="38"/>
      <c r="F628" s="38"/>
      <c r="G628" s="39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</row>
    <row r="629" spans="1:30" ht="18.75" customHeight="1" x14ac:dyDescent="0.25">
      <c r="A629" s="38"/>
      <c r="B629" s="38"/>
      <c r="C629" s="38"/>
      <c r="D629" s="38"/>
      <c r="E629" s="38"/>
      <c r="F629" s="38"/>
      <c r="G629" s="39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</row>
    <row r="630" spans="1:30" ht="18.75" customHeight="1" x14ac:dyDescent="0.25">
      <c r="A630" s="38"/>
      <c r="B630" s="38"/>
      <c r="C630" s="38"/>
      <c r="D630" s="38"/>
      <c r="E630" s="38"/>
      <c r="F630" s="38"/>
      <c r="G630" s="39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</row>
    <row r="631" spans="1:30" ht="18.75" customHeight="1" x14ac:dyDescent="0.25">
      <c r="A631" s="38"/>
      <c r="B631" s="38"/>
      <c r="C631" s="38"/>
      <c r="D631" s="38"/>
      <c r="E631" s="38"/>
      <c r="F631" s="38"/>
      <c r="G631" s="39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</row>
    <row r="632" spans="1:30" ht="18.75" customHeight="1" x14ac:dyDescent="0.25">
      <c r="A632" s="38"/>
      <c r="B632" s="38"/>
      <c r="C632" s="38"/>
      <c r="D632" s="38"/>
      <c r="E632" s="38"/>
      <c r="F632" s="38"/>
      <c r="G632" s="39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</row>
    <row r="633" spans="1:30" ht="18.75" customHeight="1" x14ac:dyDescent="0.25">
      <c r="A633" s="38"/>
      <c r="B633" s="38"/>
      <c r="C633" s="38"/>
      <c r="D633" s="38"/>
      <c r="E633" s="38"/>
      <c r="F633" s="38"/>
      <c r="G633" s="39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</row>
    <row r="634" spans="1:30" ht="18.75" customHeight="1" x14ac:dyDescent="0.25">
      <c r="A634" s="38"/>
      <c r="B634" s="38"/>
      <c r="C634" s="38"/>
      <c r="D634" s="38"/>
      <c r="E634" s="38"/>
      <c r="F634" s="38"/>
      <c r="G634" s="39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</row>
    <row r="635" spans="1:30" ht="18.75" customHeight="1" x14ac:dyDescent="0.25">
      <c r="A635" s="38"/>
      <c r="B635" s="38"/>
      <c r="C635" s="38"/>
      <c r="D635" s="38"/>
      <c r="E635" s="38"/>
      <c r="F635" s="38"/>
      <c r="G635" s="39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</row>
    <row r="636" spans="1:30" ht="18.75" customHeight="1" x14ac:dyDescent="0.25">
      <c r="A636" s="38"/>
      <c r="B636" s="38"/>
      <c r="C636" s="38"/>
      <c r="D636" s="38"/>
      <c r="E636" s="38"/>
      <c r="F636" s="38"/>
      <c r="G636" s="39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</row>
    <row r="637" spans="1:30" ht="18.75" customHeight="1" x14ac:dyDescent="0.25">
      <c r="A637" s="38"/>
      <c r="B637" s="38"/>
      <c r="C637" s="38"/>
      <c r="D637" s="38"/>
      <c r="E637" s="38"/>
      <c r="F637" s="38"/>
      <c r="G637" s="39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</row>
    <row r="638" spans="1:30" ht="18.75" customHeight="1" x14ac:dyDescent="0.25">
      <c r="A638" s="38"/>
      <c r="B638" s="38"/>
      <c r="C638" s="38"/>
      <c r="D638" s="38"/>
      <c r="E638" s="38"/>
      <c r="F638" s="38"/>
      <c r="G638" s="39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</row>
    <row r="639" spans="1:30" ht="18.75" customHeight="1" x14ac:dyDescent="0.25">
      <c r="A639" s="38"/>
      <c r="B639" s="38"/>
      <c r="C639" s="38"/>
      <c r="D639" s="38"/>
      <c r="E639" s="38"/>
      <c r="F639" s="38"/>
      <c r="G639" s="39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</row>
    <row r="640" spans="1:30" ht="18.75" customHeight="1" x14ac:dyDescent="0.25">
      <c r="A640" s="38"/>
      <c r="B640" s="38"/>
      <c r="C640" s="38"/>
      <c r="D640" s="38"/>
      <c r="E640" s="38"/>
      <c r="F640" s="38"/>
      <c r="G640" s="39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</row>
    <row r="641" spans="1:30" ht="18.75" customHeight="1" x14ac:dyDescent="0.25">
      <c r="A641" s="38"/>
      <c r="B641" s="38"/>
      <c r="C641" s="38"/>
      <c r="D641" s="38"/>
      <c r="E641" s="38"/>
      <c r="F641" s="38"/>
      <c r="G641" s="39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</row>
    <row r="642" spans="1:30" ht="18.75" customHeight="1" x14ac:dyDescent="0.25">
      <c r="A642" s="38"/>
      <c r="B642" s="38"/>
      <c r="C642" s="38"/>
      <c r="D642" s="38"/>
      <c r="E642" s="38"/>
      <c r="F642" s="38"/>
      <c r="G642" s="39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</row>
    <row r="643" spans="1:30" ht="18.75" customHeight="1" x14ac:dyDescent="0.25">
      <c r="A643" s="38"/>
      <c r="B643" s="38"/>
      <c r="C643" s="38"/>
      <c r="D643" s="38"/>
      <c r="E643" s="38"/>
      <c r="F643" s="38"/>
      <c r="G643" s="39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</row>
    <row r="644" spans="1:30" ht="18.75" customHeight="1" x14ac:dyDescent="0.25">
      <c r="A644" s="38"/>
      <c r="B644" s="38"/>
      <c r="C644" s="38"/>
      <c r="D644" s="38"/>
      <c r="E644" s="38"/>
      <c r="F644" s="38"/>
      <c r="G644" s="39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</row>
    <row r="645" spans="1:30" ht="18.75" customHeight="1" x14ac:dyDescent="0.25">
      <c r="A645" s="38"/>
      <c r="B645" s="38"/>
      <c r="C645" s="38"/>
      <c r="D645" s="38"/>
      <c r="E645" s="38"/>
      <c r="F645" s="38"/>
      <c r="G645" s="39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</row>
    <row r="646" spans="1:30" ht="18.75" customHeight="1" x14ac:dyDescent="0.25">
      <c r="A646" s="38"/>
      <c r="B646" s="38"/>
      <c r="C646" s="38"/>
      <c r="D646" s="38"/>
      <c r="E646" s="38"/>
      <c r="F646" s="38"/>
      <c r="G646" s="39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</row>
    <row r="647" spans="1:30" ht="18.75" customHeight="1" x14ac:dyDescent="0.25">
      <c r="A647" s="38"/>
      <c r="B647" s="38"/>
      <c r="C647" s="38"/>
      <c r="D647" s="38"/>
      <c r="E647" s="38"/>
      <c r="F647" s="38"/>
      <c r="G647" s="39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</row>
    <row r="648" spans="1:30" ht="18.75" customHeight="1" x14ac:dyDescent="0.25">
      <c r="A648" s="38"/>
      <c r="B648" s="38"/>
      <c r="C648" s="38"/>
      <c r="D648" s="38"/>
      <c r="E648" s="38"/>
      <c r="F648" s="38"/>
      <c r="G648" s="39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</row>
    <row r="649" spans="1:30" ht="18.75" customHeight="1" x14ac:dyDescent="0.25">
      <c r="A649" s="38"/>
      <c r="B649" s="38"/>
      <c r="C649" s="38"/>
      <c r="D649" s="38"/>
      <c r="E649" s="38"/>
      <c r="F649" s="38"/>
      <c r="G649" s="39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</row>
    <row r="650" spans="1:30" ht="18.75" customHeight="1" x14ac:dyDescent="0.25">
      <c r="A650" s="38"/>
      <c r="B650" s="38"/>
      <c r="C650" s="38"/>
      <c r="D650" s="38"/>
      <c r="E650" s="38"/>
      <c r="F650" s="38"/>
      <c r="G650" s="39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</row>
    <row r="651" spans="1:30" ht="18.75" customHeight="1" x14ac:dyDescent="0.25">
      <c r="A651" s="38"/>
      <c r="B651" s="38"/>
      <c r="C651" s="38"/>
      <c r="D651" s="38"/>
      <c r="E651" s="38"/>
      <c r="F651" s="38"/>
      <c r="G651" s="39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</row>
    <row r="652" spans="1:30" ht="18.75" customHeight="1" x14ac:dyDescent="0.25">
      <c r="A652" s="38"/>
      <c r="B652" s="38"/>
      <c r="C652" s="38"/>
      <c r="D652" s="38"/>
      <c r="E652" s="38"/>
      <c r="F652" s="38"/>
      <c r="G652" s="39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</row>
    <row r="653" spans="1:30" ht="18.75" customHeight="1" x14ac:dyDescent="0.25">
      <c r="A653" s="38"/>
      <c r="B653" s="38"/>
      <c r="C653" s="38"/>
      <c r="D653" s="38"/>
      <c r="E653" s="38"/>
      <c r="F653" s="38"/>
      <c r="G653" s="39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</row>
    <row r="654" spans="1:30" ht="18.75" customHeight="1" x14ac:dyDescent="0.25">
      <c r="A654" s="38"/>
      <c r="B654" s="38"/>
      <c r="C654" s="38"/>
      <c r="D654" s="38"/>
      <c r="E654" s="38"/>
      <c r="F654" s="38"/>
      <c r="G654" s="39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</row>
    <row r="655" spans="1:30" ht="18.75" customHeight="1" x14ac:dyDescent="0.25">
      <c r="A655" s="38"/>
      <c r="B655" s="38"/>
      <c r="C655" s="38"/>
      <c r="D655" s="38"/>
      <c r="E655" s="38"/>
      <c r="F655" s="38"/>
      <c r="G655" s="39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</row>
    <row r="656" spans="1:30" ht="18.75" customHeight="1" x14ac:dyDescent="0.25">
      <c r="A656" s="38"/>
      <c r="B656" s="38"/>
      <c r="C656" s="38"/>
      <c r="D656" s="38"/>
      <c r="E656" s="38"/>
      <c r="F656" s="38"/>
      <c r="G656" s="39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</row>
    <row r="657" spans="1:30" ht="18.75" customHeight="1" x14ac:dyDescent="0.25">
      <c r="A657" s="38"/>
      <c r="B657" s="38"/>
      <c r="C657" s="38"/>
      <c r="D657" s="38"/>
      <c r="E657" s="38"/>
      <c r="F657" s="38"/>
      <c r="G657" s="39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</row>
    <row r="658" spans="1:30" ht="18.75" customHeight="1" x14ac:dyDescent="0.25">
      <c r="A658" s="38"/>
      <c r="B658" s="38"/>
      <c r="C658" s="38"/>
      <c r="D658" s="38"/>
      <c r="E658" s="38"/>
      <c r="F658" s="38"/>
      <c r="G658" s="39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</row>
    <row r="659" spans="1:30" ht="18.75" customHeight="1" x14ac:dyDescent="0.25">
      <c r="A659" s="38"/>
      <c r="B659" s="38"/>
      <c r="C659" s="38"/>
      <c r="D659" s="38"/>
      <c r="E659" s="38"/>
      <c r="F659" s="38"/>
      <c r="G659" s="39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</row>
    <row r="660" spans="1:30" ht="18.75" customHeight="1" x14ac:dyDescent="0.25">
      <c r="A660" s="38"/>
      <c r="B660" s="38"/>
      <c r="C660" s="38"/>
      <c r="D660" s="38"/>
      <c r="E660" s="38"/>
      <c r="F660" s="38"/>
      <c r="G660" s="39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</row>
    <row r="661" spans="1:30" ht="18.75" customHeight="1" x14ac:dyDescent="0.25">
      <c r="A661" s="38"/>
      <c r="B661" s="38"/>
      <c r="C661" s="38"/>
      <c r="D661" s="38"/>
      <c r="E661" s="38"/>
      <c r="F661" s="38"/>
      <c r="G661" s="39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</row>
    <row r="662" spans="1:30" ht="18.75" customHeight="1" x14ac:dyDescent="0.25">
      <c r="A662" s="38"/>
      <c r="B662" s="38"/>
      <c r="C662" s="38"/>
      <c r="D662" s="38"/>
      <c r="E662" s="38"/>
      <c r="F662" s="38"/>
      <c r="G662" s="39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</row>
    <row r="663" spans="1:30" ht="18.75" customHeight="1" x14ac:dyDescent="0.25">
      <c r="A663" s="38"/>
      <c r="B663" s="38"/>
      <c r="C663" s="38"/>
      <c r="D663" s="38"/>
      <c r="E663" s="38"/>
      <c r="F663" s="38"/>
      <c r="G663" s="39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</row>
    <row r="664" spans="1:30" ht="18.75" customHeight="1" x14ac:dyDescent="0.25">
      <c r="A664" s="38"/>
      <c r="B664" s="38"/>
      <c r="C664" s="38"/>
      <c r="D664" s="38"/>
      <c r="E664" s="38"/>
      <c r="F664" s="38"/>
      <c r="G664" s="39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</row>
    <row r="665" spans="1:30" ht="18.75" customHeight="1" x14ac:dyDescent="0.25">
      <c r="A665" s="38"/>
      <c r="B665" s="38"/>
      <c r="C665" s="38"/>
      <c r="D665" s="38"/>
      <c r="E665" s="38"/>
      <c r="F665" s="38"/>
      <c r="G665" s="39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</row>
    <row r="666" spans="1:30" ht="18.75" customHeight="1" x14ac:dyDescent="0.25">
      <c r="A666" s="38"/>
      <c r="B666" s="38"/>
      <c r="C666" s="38"/>
      <c r="D666" s="38"/>
      <c r="E666" s="38"/>
      <c r="F666" s="38"/>
      <c r="G666" s="39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</row>
    <row r="667" spans="1:30" ht="18.75" customHeight="1" x14ac:dyDescent="0.25">
      <c r="A667" s="38"/>
      <c r="B667" s="38"/>
      <c r="C667" s="38"/>
      <c r="D667" s="38"/>
      <c r="E667" s="38"/>
      <c r="F667" s="38"/>
      <c r="G667" s="39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</row>
    <row r="668" spans="1:30" ht="18.75" customHeight="1" x14ac:dyDescent="0.25">
      <c r="A668" s="38"/>
      <c r="B668" s="38"/>
      <c r="C668" s="38"/>
      <c r="D668" s="38"/>
      <c r="E668" s="38"/>
      <c r="F668" s="38"/>
      <c r="G668" s="39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</row>
    <row r="669" spans="1:30" ht="18.75" customHeight="1" x14ac:dyDescent="0.25">
      <c r="A669" s="38"/>
      <c r="B669" s="38"/>
      <c r="C669" s="38"/>
      <c r="D669" s="38"/>
      <c r="E669" s="38"/>
      <c r="F669" s="38"/>
      <c r="G669" s="39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</row>
    <row r="670" spans="1:30" ht="18.75" customHeight="1" x14ac:dyDescent="0.25">
      <c r="A670" s="38"/>
      <c r="B670" s="38"/>
      <c r="C670" s="38"/>
      <c r="D670" s="38"/>
      <c r="E670" s="38"/>
      <c r="F670" s="38"/>
      <c r="G670" s="39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</row>
    <row r="671" spans="1:30" ht="18.75" customHeight="1" x14ac:dyDescent="0.25">
      <c r="A671" s="38"/>
      <c r="B671" s="38"/>
      <c r="C671" s="38"/>
      <c r="D671" s="38"/>
      <c r="E671" s="38"/>
      <c r="F671" s="38"/>
      <c r="G671" s="39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</row>
    <row r="672" spans="1:30" ht="18.75" customHeight="1" x14ac:dyDescent="0.25">
      <c r="A672" s="38"/>
      <c r="B672" s="38"/>
      <c r="C672" s="38"/>
      <c r="D672" s="38"/>
      <c r="E672" s="38"/>
      <c r="F672" s="38"/>
      <c r="G672" s="39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</row>
    <row r="673" spans="1:30" ht="18.75" customHeight="1" x14ac:dyDescent="0.25">
      <c r="A673" s="38"/>
      <c r="B673" s="38"/>
      <c r="C673" s="38"/>
      <c r="D673" s="38"/>
      <c r="E673" s="38"/>
      <c r="F673" s="38"/>
      <c r="G673" s="39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</row>
    <row r="674" spans="1:30" ht="18.75" customHeight="1" x14ac:dyDescent="0.25">
      <c r="A674" s="38"/>
      <c r="B674" s="38"/>
      <c r="C674" s="38"/>
      <c r="D674" s="38"/>
      <c r="E674" s="38"/>
      <c r="F674" s="38"/>
      <c r="G674" s="39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</row>
    <row r="675" spans="1:30" ht="18.75" customHeight="1" x14ac:dyDescent="0.25">
      <c r="A675" s="38"/>
      <c r="B675" s="38"/>
      <c r="C675" s="38"/>
      <c r="D675" s="38"/>
      <c r="E675" s="38"/>
      <c r="F675" s="38"/>
      <c r="G675" s="39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</row>
    <row r="676" spans="1:30" ht="18.75" customHeight="1" x14ac:dyDescent="0.25">
      <c r="A676" s="38"/>
      <c r="B676" s="38"/>
      <c r="C676" s="38"/>
      <c r="D676" s="38"/>
      <c r="E676" s="38"/>
      <c r="F676" s="38"/>
      <c r="G676" s="39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</row>
    <row r="677" spans="1:30" ht="18.75" customHeight="1" x14ac:dyDescent="0.25">
      <c r="A677" s="38"/>
      <c r="B677" s="38"/>
      <c r="C677" s="38"/>
      <c r="D677" s="38"/>
      <c r="E677" s="38"/>
      <c r="F677" s="38"/>
      <c r="G677" s="39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</row>
    <row r="678" spans="1:30" ht="18.75" customHeight="1" x14ac:dyDescent="0.25">
      <c r="A678" s="38"/>
      <c r="B678" s="38"/>
      <c r="C678" s="38"/>
      <c r="D678" s="38"/>
      <c r="E678" s="38"/>
      <c r="F678" s="38"/>
      <c r="G678" s="39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</row>
    <row r="679" spans="1:30" ht="18.75" customHeight="1" x14ac:dyDescent="0.25">
      <c r="A679" s="38"/>
      <c r="B679" s="38"/>
      <c r="C679" s="38"/>
      <c r="D679" s="38"/>
      <c r="E679" s="38"/>
      <c r="F679" s="38"/>
      <c r="G679" s="39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</row>
    <row r="680" spans="1:30" ht="18.75" customHeight="1" x14ac:dyDescent="0.25">
      <c r="A680" s="38"/>
      <c r="B680" s="38"/>
      <c r="C680" s="38"/>
      <c r="D680" s="38"/>
      <c r="E680" s="38"/>
      <c r="F680" s="38"/>
      <c r="G680" s="39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</row>
    <row r="681" spans="1:30" ht="18.75" customHeight="1" x14ac:dyDescent="0.25">
      <c r="A681" s="38"/>
      <c r="B681" s="38"/>
      <c r="C681" s="38"/>
      <c r="D681" s="38"/>
      <c r="E681" s="38"/>
      <c r="F681" s="38"/>
      <c r="G681" s="39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</row>
    <row r="682" spans="1:30" ht="18.75" customHeight="1" x14ac:dyDescent="0.25">
      <c r="A682" s="38"/>
      <c r="B682" s="38"/>
      <c r="C682" s="38"/>
      <c r="D682" s="38"/>
      <c r="E682" s="38"/>
      <c r="F682" s="38"/>
      <c r="G682" s="39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</row>
    <row r="683" spans="1:30" ht="18.75" customHeight="1" x14ac:dyDescent="0.25">
      <c r="A683" s="38"/>
      <c r="B683" s="38"/>
      <c r="C683" s="38"/>
      <c r="D683" s="38"/>
      <c r="E683" s="38"/>
      <c r="F683" s="38"/>
      <c r="G683" s="39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</row>
    <row r="684" spans="1:30" ht="18.75" customHeight="1" x14ac:dyDescent="0.25">
      <c r="A684" s="38"/>
      <c r="B684" s="38"/>
      <c r="C684" s="38"/>
      <c r="D684" s="38"/>
      <c r="E684" s="38"/>
      <c r="F684" s="38"/>
      <c r="G684" s="39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</row>
    <row r="685" spans="1:30" ht="18.75" customHeight="1" x14ac:dyDescent="0.25">
      <c r="A685" s="38"/>
      <c r="B685" s="38"/>
      <c r="C685" s="38"/>
      <c r="D685" s="38"/>
      <c r="E685" s="38"/>
      <c r="F685" s="38"/>
      <c r="G685" s="39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</row>
    <row r="686" spans="1:30" ht="18.75" customHeight="1" x14ac:dyDescent="0.25">
      <c r="A686" s="38"/>
      <c r="B686" s="38"/>
      <c r="C686" s="38"/>
      <c r="D686" s="38"/>
      <c r="E686" s="38"/>
      <c r="F686" s="38"/>
      <c r="G686" s="39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</row>
    <row r="687" spans="1:30" ht="18.75" customHeight="1" x14ac:dyDescent="0.25">
      <c r="A687" s="38"/>
      <c r="B687" s="38"/>
      <c r="C687" s="38"/>
      <c r="D687" s="38"/>
      <c r="E687" s="38"/>
      <c r="F687" s="38"/>
      <c r="G687" s="39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</row>
    <row r="688" spans="1:30" ht="18.75" customHeight="1" x14ac:dyDescent="0.25">
      <c r="A688" s="38"/>
      <c r="B688" s="38"/>
      <c r="C688" s="38"/>
      <c r="D688" s="38"/>
      <c r="E688" s="38"/>
      <c r="F688" s="38"/>
      <c r="G688" s="39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</row>
    <row r="689" spans="1:30" ht="18.75" customHeight="1" x14ac:dyDescent="0.25">
      <c r="A689" s="38"/>
      <c r="B689" s="38"/>
      <c r="C689" s="38"/>
      <c r="D689" s="38"/>
      <c r="E689" s="38"/>
      <c r="F689" s="38"/>
      <c r="G689" s="39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</row>
    <row r="690" spans="1:30" ht="18.75" customHeight="1" x14ac:dyDescent="0.25">
      <c r="A690" s="38"/>
      <c r="B690" s="38"/>
      <c r="C690" s="38"/>
      <c r="D690" s="38"/>
      <c r="E690" s="38"/>
      <c r="F690" s="38"/>
      <c r="G690" s="39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</row>
    <row r="691" spans="1:30" ht="18.75" customHeight="1" x14ac:dyDescent="0.25">
      <c r="A691" s="38"/>
      <c r="B691" s="38"/>
      <c r="C691" s="38"/>
      <c r="D691" s="38"/>
      <c r="E691" s="38"/>
      <c r="F691" s="38"/>
      <c r="G691" s="39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</row>
    <row r="692" spans="1:30" ht="18.75" customHeight="1" x14ac:dyDescent="0.25">
      <c r="A692" s="38"/>
      <c r="B692" s="38"/>
      <c r="C692" s="38"/>
      <c r="D692" s="38"/>
      <c r="E692" s="38"/>
      <c r="F692" s="38"/>
      <c r="G692" s="39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</row>
    <row r="693" spans="1:30" ht="18.75" customHeight="1" x14ac:dyDescent="0.25">
      <c r="A693" s="38"/>
      <c r="B693" s="38"/>
      <c r="C693" s="38"/>
      <c r="D693" s="38"/>
      <c r="E693" s="38"/>
      <c r="F693" s="38"/>
      <c r="G693" s="39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</row>
    <row r="694" spans="1:30" ht="18.75" customHeight="1" x14ac:dyDescent="0.25">
      <c r="A694" s="38"/>
      <c r="B694" s="38"/>
      <c r="C694" s="38"/>
      <c r="D694" s="38"/>
      <c r="E694" s="38"/>
      <c r="F694" s="38"/>
      <c r="G694" s="39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</row>
    <row r="695" spans="1:30" ht="18.75" customHeight="1" x14ac:dyDescent="0.25">
      <c r="A695" s="38"/>
      <c r="B695" s="38"/>
      <c r="C695" s="38"/>
      <c r="D695" s="38"/>
      <c r="E695" s="38"/>
      <c r="F695" s="38"/>
      <c r="G695" s="39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</row>
    <row r="696" spans="1:30" ht="18.75" customHeight="1" x14ac:dyDescent="0.25">
      <c r="A696" s="38"/>
      <c r="B696" s="38"/>
      <c r="C696" s="38"/>
      <c r="D696" s="38"/>
      <c r="E696" s="38"/>
      <c r="F696" s="38"/>
      <c r="G696" s="39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</row>
    <row r="697" spans="1:30" ht="18.75" customHeight="1" x14ac:dyDescent="0.25">
      <c r="A697" s="38"/>
      <c r="B697" s="38"/>
      <c r="C697" s="38"/>
      <c r="D697" s="38"/>
      <c r="E697" s="38"/>
      <c r="F697" s="38"/>
      <c r="G697" s="39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</row>
    <row r="698" spans="1:30" ht="18.75" customHeight="1" x14ac:dyDescent="0.25">
      <c r="A698" s="38"/>
      <c r="B698" s="38"/>
      <c r="C698" s="38"/>
      <c r="D698" s="38"/>
      <c r="E698" s="38"/>
      <c r="F698" s="38"/>
      <c r="G698" s="39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</row>
    <row r="699" spans="1:30" ht="18.75" customHeight="1" x14ac:dyDescent="0.25">
      <c r="A699" s="38"/>
      <c r="B699" s="38"/>
      <c r="C699" s="38"/>
      <c r="D699" s="38"/>
      <c r="E699" s="38"/>
      <c r="F699" s="38"/>
      <c r="G699" s="39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</row>
    <row r="700" spans="1:30" ht="18.75" customHeight="1" x14ac:dyDescent="0.25">
      <c r="A700" s="38"/>
      <c r="B700" s="38"/>
      <c r="C700" s="38"/>
      <c r="D700" s="38"/>
      <c r="E700" s="38"/>
      <c r="F700" s="38"/>
      <c r="G700" s="39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</row>
    <row r="701" spans="1:30" ht="18.75" customHeight="1" x14ac:dyDescent="0.25">
      <c r="A701" s="38"/>
      <c r="B701" s="38"/>
      <c r="C701" s="38"/>
      <c r="D701" s="38"/>
      <c r="E701" s="38"/>
      <c r="F701" s="38"/>
      <c r="G701" s="39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</row>
    <row r="702" spans="1:30" ht="18.75" customHeight="1" x14ac:dyDescent="0.25">
      <c r="A702" s="38"/>
      <c r="B702" s="38"/>
      <c r="C702" s="38"/>
      <c r="D702" s="38"/>
      <c r="E702" s="38"/>
      <c r="F702" s="38"/>
      <c r="G702" s="39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</row>
    <row r="703" spans="1:30" ht="18.75" customHeight="1" x14ac:dyDescent="0.25">
      <c r="A703" s="38"/>
      <c r="B703" s="38"/>
      <c r="C703" s="38"/>
      <c r="D703" s="38"/>
      <c r="E703" s="38"/>
      <c r="F703" s="38"/>
      <c r="G703" s="39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</row>
    <row r="704" spans="1:30" ht="18.75" customHeight="1" x14ac:dyDescent="0.25">
      <c r="A704" s="38"/>
      <c r="B704" s="38"/>
      <c r="C704" s="38"/>
      <c r="D704" s="38"/>
      <c r="E704" s="38"/>
      <c r="F704" s="38"/>
      <c r="G704" s="39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</row>
    <row r="705" spans="1:30" ht="18.75" customHeight="1" x14ac:dyDescent="0.25">
      <c r="A705" s="38"/>
      <c r="B705" s="38"/>
      <c r="C705" s="38"/>
      <c r="D705" s="38"/>
      <c r="E705" s="38"/>
      <c r="F705" s="38"/>
      <c r="G705" s="39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</row>
    <row r="706" spans="1:30" ht="18.75" customHeight="1" x14ac:dyDescent="0.25">
      <c r="A706" s="38"/>
      <c r="B706" s="38"/>
      <c r="C706" s="38"/>
      <c r="D706" s="38"/>
      <c r="E706" s="38"/>
      <c r="F706" s="38"/>
      <c r="G706" s="39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</row>
    <row r="707" spans="1:30" ht="18.75" customHeight="1" x14ac:dyDescent="0.25">
      <c r="A707" s="38"/>
      <c r="B707" s="38"/>
      <c r="C707" s="38"/>
      <c r="D707" s="38"/>
      <c r="E707" s="38"/>
      <c r="F707" s="38"/>
      <c r="G707" s="39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</row>
    <row r="708" spans="1:30" ht="18.75" customHeight="1" x14ac:dyDescent="0.25">
      <c r="A708" s="38"/>
      <c r="B708" s="38"/>
      <c r="C708" s="38"/>
      <c r="D708" s="38"/>
      <c r="E708" s="38"/>
      <c r="F708" s="38"/>
      <c r="G708" s="39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</row>
    <row r="709" spans="1:30" ht="18.75" customHeight="1" x14ac:dyDescent="0.25">
      <c r="A709" s="38"/>
      <c r="B709" s="38"/>
      <c r="C709" s="38"/>
      <c r="D709" s="38"/>
      <c r="E709" s="38"/>
      <c r="F709" s="38"/>
      <c r="G709" s="39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</row>
    <row r="710" spans="1:30" ht="18.75" customHeight="1" x14ac:dyDescent="0.25">
      <c r="A710" s="38"/>
      <c r="B710" s="38"/>
      <c r="C710" s="38"/>
      <c r="D710" s="38"/>
      <c r="E710" s="38"/>
      <c r="F710" s="38"/>
      <c r="G710" s="39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</row>
    <row r="711" spans="1:30" ht="18.75" customHeight="1" x14ac:dyDescent="0.25">
      <c r="A711" s="38"/>
      <c r="B711" s="38"/>
      <c r="C711" s="38"/>
      <c r="D711" s="38"/>
      <c r="E711" s="38"/>
      <c r="F711" s="38"/>
      <c r="G711" s="39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</row>
    <row r="712" spans="1:30" ht="18.75" customHeight="1" x14ac:dyDescent="0.25">
      <c r="A712" s="38"/>
      <c r="B712" s="38"/>
      <c r="C712" s="38"/>
      <c r="D712" s="38"/>
      <c r="E712" s="38"/>
      <c r="F712" s="38"/>
      <c r="G712" s="39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</row>
    <row r="713" spans="1:30" ht="18.75" customHeight="1" x14ac:dyDescent="0.25">
      <c r="A713" s="38"/>
      <c r="B713" s="38"/>
      <c r="C713" s="38"/>
      <c r="D713" s="38"/>
      <c r="E713" s="38"/>
      <c r="F713" s="38"/>
      <c r="G713" s="39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</row>
    <row r="714" spans="1:30" ht="18.75" customHeight="1" x14ac:dyDescent="0.25">
      <c r="A714" s="38"/>
      <c r="B714" s="38"/>
      <c r="C714" s="38"/>
      <c r="D714" s="38"/>
      <c r="E714" s="38"/>
      <c r="F714" s="38"/>
      <c r="G714" s="39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</row>
    <row r="715" spans="1:30" ht="18.75" customHeight="1" x14ac:dyDescent="0.25">
      <c r="A715" s="38"/>
      <c r="B715" s="38"/>
      <c r="C715" s="38"/>
      <c r="D715" s="38"/>
      <c r="E715" s="38"/>
      <c r="F715" s="38"/>
      <c r="G715" s="39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</row>
    <row r="716" spans="1:30" ht="18.75" customHeight="1" x14ac:dyDescent="0.25">
      <c r="A716" s="38"/>
      <c r="B716" s="38"/>
      <c r="C716" s="38"/>
      <c r="D716" s="38"/>
      <c r="E716" s="38"/>
      <c r="F716" s="38"/>
      <c r="G716" s="39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</row>
    <row r="717" spans="1:30" ht="18.75" customHeight="1" x14ac:dyDescent="0.25">
      <c r="A717" s="38"/>
      <c r="B717" s="38"/>
      <c r="C717" s="38"/>
      <c r="D717" s="38"/>
      <c r="E717" s="38"/>
      <c r="F717" s="38"/>
      <c r="G717" s="39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</row>
    <row r="718" spans="1:30" ht="18.75" customHeight="1" x14ac:dyDescent="0.25">
      <c r="A718" s="38"/>
      <c r="B718" s="38"/>
      <c r="C718" s="38"/>
      <c r="D718" s="38"/>
      <c r="E718" s="38"/>
      <c r="F718" s="38"/>
      <c r="G718" s="39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</row>
    <row r="719" spans="1:30" ht="18.75" customHeight="1" x14ac:dyDescent="0.25">
      <c r="A719" s="38"/>
      <c r="B719" s="38"/>
      <c r="C719" s="38"/>
      <c r="D719" s="38"/>
      <c r="E719" s="38"/>
      <c r="F719" s="38"/>
      <c r="G719" s="39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</row>
    <row r="720" spans="1:30" ht="18.75" customHeight="1" x14ac:dyDescent="0.25">
      <c r="A720" s="38"/>
      <c r="B720" s="38"/>
      <c r="C720" s="38"/>
      <c r="D720" s="38"/>
      <c r="E720" s="38"/>
      <c r="F720" s="38"/>
      <c r="G720" s="39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</row>
    <row r="721" spans="1:30" ht="18.75" customHeight="1" x14ac:dyDescent="0.25">
      <c r="A721" s="38"/>
      <c r="B721" s="38"/>
      <c r="C721" s="38"/>
      <c r="D721" s="38"/>
      <c r="E721" s="38"/>
      <c r="F721" s="38"/>
      <c r="G721" s="39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</row>
    <row r="722" spans="1:30" ht="18.75" customHeight="1" x14ac:dyDescent="0.25">
      <c r="A722" s="38"/>
      <c r="B722" s="38"/>
      <c r="C722" s="38"/>
      <c r="D722" s="38"/>
      <c r="E722" s="38"/>
      <c r="F722" s="38"/>
      <c r="G722" s="39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</row>
    <row r="723" spans="1:30" ht="18.75" customHeight="1" x14ac:dyDescent="0.25">
      <c r="A723" s="38"/>
      <c r="B723" s="38"/>
      <c r="C723" s="38"/>
      <c r="D723" s="38"/>
      <c r="E723" s="38"/>
      <c r="F723" s="38"/>
      <c r="G723" s="39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</row>
    <row r="724" spans="1:30" ht="18.75" customHeight="1" x14ac:dyDescent="0.25">
      <c r="A724" s="38"/>
      <c r="B724" s="38"/>
      <c r="C724" s="38"/>
      <c r="D724" s="38"/>
      <c r="E724" s="38"/>
      <c r="F724" s="38"/>
      <c r="G724" s="39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</row>
    <row r="725" spans="1:30" ht="18.75" customHeight="1" x14ac:dyDescent="0.25">
      <c r="A725" s="38"/>
      <c r="B725" s="38"/>
      <c r="C725" s="38"/>
      <c r="D725" s="38"/>
      <c r="E725" s="38"/>
      <c r="F725" s="38"/>
      <c r="G725" s="39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</row>
    <row r="726" spans="1:30" ht="18.75" customHeight="1" x14ac:dyDescent="0.25">
      <c r="A726" s="38"/>
      <c r="B726" s="38"/>
      <c r="C726" s="38"/>
      <c r="D726" s="38"/>
      <c r="E726" s="38"/>
      <c r="F726" s="38"/>
      <c r="G726" s="39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</row>
    <row r="727" spans="1:30" ht="18.75" customHeight="1" x14ac:dyDescent="0.25">
      <c r="A727" s="38"/>
      <c r="B727" s="38"/>
      <c r="C727" s="38"/>
      <c r="D727" s="38"/>
      <c r="E727" s="38"/>
      <c r="F727" s="38"/>
      <c r="G727" s="39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</row>
    <row r="728" spans="1:30" ht="18.75" customHeight="1" x14ac:dyDescent="0.25">
      <c r="A728" s="38"/>
      <c r="B728" s="38"/>
      <c r="C728" s="38"/>
      <c r="D728" s="38"/>
      <c r="E728" s="38"/>
      <c r="F728" s="38"/>
      <c r="G728" s="39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</row>
    <row r="729" spans="1:30" ht="18.75" customHeight="1" x14ac:dyDescent="0.25">
      <c r="A729" s="38"/>
      <c r="B729" s="38"/>
      <c r="C729" s="38"/>
      <c r="D729" s="38"/>
      <c r="E729" s="38"/>
      <c r="F729" s="38"/>
      <c r="G729" s="39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</row>
    <row r="730" spans="1:30" ht="18.75" customHeight="1" x14ac:dyDescent="0.25">
      <c r="A730" s="38"/>
      <c r="B730" s="38"/>
      <c r="C730" s="38"/>
      <c r="D730" s="38"/>
      <c r="E730" s="38"/>
      <c r="F730" s="38"/>
      <c r="G730" s="39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</row>
    <row r="731" spans="1:30" ht="18.75" customHeight="1" x14ac:dyDescent="0.25">
      <c r="A731" s="38"/>
      <c r="B731" s="38"/>
      <c r="C731" s="38"/>
      <c r="D731" s="38"/>
      <c r="E731" s="38"/>
      <c r="F731" s="38"/>
      <c r="G731" s="39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</row>
    <row r="732" spans="1:30" ht="18.75" customHeight="1" x14ac:dyDescent="0.25">
      <c r="A732" s="38"/>
      <c r="B732" s="38"/>
      <c r="C732" s="38"/>
      <c r="D732" s="38"/>
      <c r="E732" s="38"/>
      <c r="F732" s="38"/>
      <c r="G732" s="39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</row>
    <row r="733" spans="1:30" ht="18.75" customHeight="1" x14ac:dyDescent="0.25">
      <c r="A733" s="38"/>
      <c r="B733" s="38"/>
      <c r="C733" s="38"/>
      <c r="D733" s="38"/>
      <c r="E733" s="38"/>
      <c r="F733" s="38"/>
      <c r="G733" s="39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</row>
    <row r="734" spans="1:30" ht="18.75" customHeight="1" x14ac:dyDescent="0.25">
      <c r="A734" s="38"/>
      <c r="B734" s="38"/>
      <c r="C734" s="38"/>
      <c r="D734" s="38"/>
      <c r="E734" s="38"/>
      <c r="F734" s="38"/>
      <c r="G734" s="39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</row>
    <row r="735" spans="1:30" ht="18.75" customHeight="1" x14ac:dyDescent="0.25">
      <c r="A735" s="38"/>
      <c r="B735" s="38"/>
      <c r="C735" s="38"/>
      <c r="D735" s="38"/>
      <c r="E735" s="38"/>
      <c r="F735" s="38"/>
      <c r="G735" s="39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</row>
    <row r="736" spans="1:30" ht="18.75" customHeight="1" x14ac:dyDescent="0.25">
      <c r="A736" s="38"/>
      <c r="B736" s="38"/>
      <c r="C736" s="38"/>
      <c r="D736" s="38"/>
      <c r="E736" s="38"/>
      <c r="F736" s="38"/>
      <c r="G736" s="39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</row>
    <row r="737" spans="1:30" ht="18.75" customHeight="1" x14ac:dyDescent="0.25">
      <c r="A737" s="38"/>
      <c r="B737" s="38"/>
      <c r="C737" s="38"/>
      <c r="D737" s="38"/>
      <c r="E737" s="38"/>
      <c r="F737" s="38"/>
      <c r="G737" s="39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</row>
    <row r="738" spans="1:30" ht="18.75" customHeight="1" x14ac:dyDescent="0.25">
      <c r="A738" s="38"/>
      <c r="B738" s="38"/>
      <c r="C738" s="38"/>
      <c r="D738" s="38"/>
      <c r="E738" s="38"/>
      <c r="F738" s="38"/>
      <c r="G738" s="39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</row>
    <row r="739" spans="1:30" ht="18.75" customHeight="1" x14ac:dyDescent="0.25">
      <c r="A739" s="38"/>
      <c r="B739" s="38"/>
      <c r="C739" s="38"/>
      <c r="D739" s="38"/>
      <c r="E739" s="38"/>
      <c r="F739" s="38"/>
      <c r="G739" s="39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</row>
    <row r="740" spans="1:30" ht="18.75" customHeight="1" x14ac:dyDescent="0.25">
      <c r="A740" s="38"/>
      <c r="B740" s="38"/>
      <c r="C740" s="38"/>
      <c r="D740" s="38"/>
      <c r="E740" s="38"/>
      <c r="F740" s="38"/>
      <c r="G740" s="39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</row>
    <row r="741" spans="1:30" ht="18.75" customHeight="1" x14ac:dyDescent="0.25">
      <c r="A741" s="38"/>
      <c r="B741" s="38"/>
      <c r="C741" s="38"/>
      <c r="D741" s="38"/>
      <c r="E741" s="38"/>
      <c r="F741" s="38"/>
      <c r="G741" s="39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</row>
    <row r="742" spans="1:30" ht="18.75" customHeight="1" x14ac:dyDescent="0.25">
      <c r="A742" s="38"/>
      <c r="B742" s="38"/>
      <c r="C742" s="38"/>
      <c r="D742" s="38"/>
      <c r="E742" s="38"/>
      <c r="F742" s="38"/>
      <c r="G742" s="39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</row>
    <row r="743" spans="1:30" ht="18.75" customHeight="1" x14ac:dyDescent="0.25">
      <c r="A743" s="38"/>
      <c r="B743" s="38"/>
      <c r="C743" s="38"/>
      <c r="D743" s="38"/>
      <c r="E743" s="38"/>
      <c r="F743" s="38"/>
      <c r="G743" s="39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</row>
    <row r="744" spans="1:30" ht="18.75" customHeight="1" x14ac:dyDescent="0.25">
      <c r="A744" s="38"/>
      <c r="B744" s="38"/>
      <c r="C744" s="38"/>
      <c r="D744" s="38"/>
      <c r="E744" s="38"/>
      <c r="F744" s="38"/>
      <c r="G744" s="39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</row>
    <row r="745" spans="1:30" ht="18.75" customHeight="1" x14ac:dyDescent="0.25">
      <c r="A745" s="38"/>
      <c r="B745" s="38"/>
      <c r="C745" s="38"/>
      <c r="D745" s="38"/>
      <c r="E745" s="38"/>
      <c r="F745" s="38"/>
      <c r="G745" s="39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</row>
    <row r="746" spans="1:30" ht="18.75" customHeight="1" x14ac:dyDescent="0.25">
      <c r="A746" s="38"/>
      <c r="B746" s="38"/>
      <c r="C746" s="38"/>
      <c r="D746" s="38"/>
      <c r="E746" s="38"/>
      <c r="F746" s="38"/>
      <c r="G746" s="39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</row>
    <row r="747" spans="1:30" ht="18.75" customHeight="1" x14ac:dyDescent="0.25">
      <c r="A747" s="38"/>
      <c r="B747" s="38"/>
      <c r="C747" s="38"/>
      <c r="D747" s="38"/>
      <c r="E747" s="38"/>
      <c r="F747" s="38"/>
      <c r="G747" s="39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</row>
    <row r="748" spans="1:30" ht="18.75" customHeight="1" x14ac:dyDescent="0.25">
      <c r="A748" s="38"/>
      <c r="B748" s="38"/>
      <c r="C748" s="38"/>
      <c r="D748" s="38"/>
      <c r="E748" s="38"/>
      <c r="F748" s="38"/>
      <c r="G748" s="39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</row>
    <row r="749" spans="1:30" ht="18.75" customHeight="1" x14ac:dyDescent="0.25">
      <c r="A749" s="38"/>
      <c r="B749" s="38"/>
      <c r="C749" s="38"/>
      <c r="D749" s="38"/>
      <c r="E749" s="38"/>
      <c r="F749" s="38"/>
      <c r="G749" s="39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</row>
    <row r="750" spans="1:30" ht="18.75" customHeight="1" x14ac:dyDescent="0.25">
      <c r="A750" s="38"/>
      <c r="B750" s="38"/>
      <c r="C750" s="38"/>
      <c r="D750" s="38"/>
      <c r="E750" s="38"/>
      <c r="F750" s="38"/>
      <c r="G750" s="39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</row>
    <row r="751" spans="1:30" ht="18.75" customHeight="1" x14ac:dyDescent="0.25">
      <c r="A751" s="38"/>
      <c r="B751" s="38"/>
      <c r="C751" s="38"/>
      <c r="D751" s="38"/>
      <c r="E751" s="38"/>
      <c r="F751" s="38"/>
      <c r="G751" s="39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</row>
    <row r="752" spans="1:30" ht="18.75" customHeight="1" x14ac:dyDescent="0.25">
      <c r="A752" s="38"/>
      <c r="B752" s="38"/>
      <c r="C752" s="38"/>
      <c r="D752" s="38"/>
      <c r="E752" s="38"/>
      <c r="F752" s="38"/>
      <c r="G752" s="39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</row>
    <row r="753" spans="1:30" ht="18.75" customHeight="1" x14ac:dyDescent="0.25">
      <c r="A753" s="38"/>
      <c r="B753" s="38"/>
      <c r="C753" s="38"/>
      <c r="D753" s="38"/>
      <c r="E753" s="38"/>
      <c r="F753" s="38"/>
      <c r="G753" s="39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</row>
    <row r="754" spans="1:30" ht="18.75" customHeight="1" x14ac:dyDescent="0.25">
      <c r="A754" s="38"/>
      <c r="B754" s="38"/>
      <c r="C754" s="38"/>
      <c r="D754" s="38"/>
      <c r="E754" s="38"/>
      <c r="F754" s="38"/>
      <c r="G754" s="39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</row>
    <row r="755" spans="1:30" ht="18.75" customHeight="1" x14ac:dyDescent="0.25">
      <c r="A755" s="38"/>
      <c r="B755" s="38"/>
      <c r="C755" s="38"/>
      <c r="D755" s="38"/>
      <c r="E755" s="38"/>
      <c r="F755" s="38"/>
      <c r="G755" s="39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</row>
    <row r="756" spans="1:30" ht="18.75" customHeight="1" x14ac:dyDescent="0.25">
      <c r="A756" s="38"/>
      <c r="B756" s="38"/>
      <c r="C756" s="38"/>
      <c r="D756" s="38"/>
      <c r="E756" s="38"/>
      <c r="F756" s="38"/>
      <c r="G756" s="39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</row>
    <row r="757" spans="1:30" ht="18.75" customHeight="1" x14ac:dyDescent="0.25">
      <c r="A757" s="38"/>
      <c r="B757" s="38"/>
      <c r="C757" s="38"/>
      <c r="D757" s="38"/>
      <c r="E757" s="38"/>
      <c r="F757" s="38"/>
      <c r="G757" s="39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</row>
    <row r="758" spans="1:30" ht="18.75" customHeight="1" x14ac:dyDescent="0.25">
      <c r="A758" s="38"/>
      <c r="B758" s="38"/>
      <c r="C758" s="38"/>
      <c r="D758" s="38"/>
      <c r="E758" s="38"/>
      <c r="F758" s="38"/>
      <c r="G758" s="39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</row>
    <row r="759" spans="1:30" ht="18.75" customHeight="1" x14ac:dyDescent="0.25">
      <c r="A759" s="38"/>
      <c r="B759" s="38"/>
      <c r="C759" s="38"/>
      <c r="D759" s="38"/>
      <c r="E759" s="38"/>
      <c r="F759" s="38"/>
      <c r="G759" s="39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</row>
    <row r="760" spans="1:30" ht="18.75" customHeight="1" x14ac:dyDescent="0.25">
      <c r="A760" s="38"/>
      <c r="B760" s="38"/>
      <c r="C760" s="38"/>
      <c r="D760" s="38"/>
      <c r="E760" s="38"/>
      <c r="F760" s="38"/>
      <c r="G760" s="39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</row>
    <row r="761" spans="1:30" ht="18.75" customHeight="1" x14ac:dyDescent="0.25">
      <c r="A761" s="38"/>
      <c r="B761" s="38"/>
      <c r="C761" s="38"/>
      <c r="D761" s="38"/>
      <c r="E761" s="38"/>
      <c r="F761" s="38"/>
      <c r="G761" s="39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</row>
    <row r="762" spans="1:30" ht="18.75" customHeight="1" x14ac:dyDescent="0.25">
      <c r="A762" s="38"/>
      <c r="B762" s="38"/>
      <c r="C762" s="38"/>
      <c r="D762" s="38"/>
      <c r="E762" s="38"/>
      <c r="F762" s="38"/>
      <c r="G762" s="39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</row>
    <row r="763" spans="1:30" ht="18.75" customHeight="1" x14ac:dyDescent="0.25">
      <c r="A763" s="38"/>
      <c r="B763" s="38"/>
      <c r="C763" s="38"/>
      <c r="D763" s="38"/>
      <c r="E763" s="38"/>
      <c r="F763" s="38"/>
      <c r="G763" s="39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</row>
    <row r="764" spans="1:30" ht="18.75" customHeight="1" x14ac:dyDescent="0.25">
      <c r="A764" s="38"/>
      <c r="B764" s="38"/>
      <c r="C764" s="38"/>
      <c r="D764" s="38"/>
      <c r="E764" s="38"/>
      <c r="F764" s="38"/>
      <c r="G764" s="39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</row>
    <row r="765" spans="1:30" ht="18.75" customHeight="1" x14ac:dyDescent="0.25">
      <c r="A765" s="38"/>
      <c r="B765" s="38"/>
      <c r="C765" s="38"/>
      <c r="D765" s="38"/>
      <c r="E765" s="38"/>
      <c r="F765" s="38"/>
      <c r="G765" s="39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</row>
    <row r="766" spans="1:30" ht="18.75" customHeight="1" x14ac:dyDescent="0.25">
      <c r="A766" s="38"/>
      <c r="B766" s="38"/>
      <c r="C766" s="38"/>
      <c r="D766" s="38"/>
      <c r="E766" s="38"/>
      <c r="F766" s="38"/>
      <c r="G766" s="39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</row>
    <row r="767" spans="1:30" ht="18.75" customHeight="1" x14ac:dyDescent="0.25">
      <c r="A767" s="38"/>
      <c r="B767" s="38"/>
      <c r="C767" s="38"/>
      <c r="D767" s="38"/>
      <c r="E767" s="38"/>
      <c r="F767" s="38"/>
      <c r="G767" s="39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</row>
    <row r="768" spans="1:30" ht="18.75" customHeight="1" x14ac:dyDescent="0.25">
      <c r="A768" s="38"/>
      <c r="B768" s="38"/>
      <c r="C768" s="38"/>
      <c r="D768" s="38"/>
      <c r="E768" s="38"/>
      <c r="F768" s="38"/>
      <c r="G768" s="39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</row>
    <row r="769" spans="1:30" ht="18.75" customHeight="1" x14ac:dyDescent="0.25">
      <c r="A769" s="38"/>
      <c r="B769" s="38"/>
      <c r="C769" s="38"/>
      <c r="D769" s="38"/>
      <c r="E769" s="38"/>
      <c r="F769" s="38"/>
      <c r="G769" s="39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</row>
    <row r="770" spans="1:30" ht="18.75" customHeight="1" x14ac:dyDescent="0.25">
      <c r="A770" s="38"/>
      <c r="B770" s="38"/>
      <c r="C770" s="38"/>
      <c r="D770" s="38"/>
      <c r="E770" s="38"/>
      <c r="F770" s="38"/>
      <c r="G770" s="39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</row>
    <row r="771" spans="1:30" ht="18.75" customHeight="1" x14ac:dyDescent="0.25">
      <c r="A771" s="38"/>
      <c r="B771" s="38"/>
      <c r="C771" s="38"/>
      <c r="D771" s="38"/>
      <c r="E771" s="38"/>
      <c r="F771" s="38"/>
      <c r="G771" s="39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</row>
    <row r="772" spans="1:30" ht="18.75" customHeight="1" x14ac:dyDescent="0.25">
      <c r="A772" s="38"/>
      <c r="B772" s="38"/>
      <c r="C772" s="38"/>
      <c r="D772" s="38"/>
      <c r="E772" s="38"/>
      <c r="F772" s="38"/>
      <c r="G772" s="39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</row>
    <row r="773" spans="1:30" ht="18.75" customHeight="1" x14ac:dyDescent="0.25">
      <c r="A773" s="38"/>
      <c r="B773" s="38"/>
      <c r="C773" s="38"/>
      <c r="D773" s="38"/>
      <c r="E773" s="38"/>
      <c r="F773" s="38"/>
      <c r="G773" s="39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</row>
    <row r="774" spans="1:30" ht="18.75" customHeight="1" x14ac:dyDescent="0.25">
      <c r="A774" s="38"/>
      <c r="B774" s="38"/>
      <c r="C774" s="38"/>
      <c r="D774" s="38"/>
      <c r="E774" s="38"/>
      <c r="F774" s="38"/>
      <c r="G774" s="39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</row>
    <row r="775" spans="1:30" ht="18.75" customHeight="1" x14ac:dyDescent="0.25">
      <c r="A775" s="38"/>
      <c r="B775" s="38"/>
      <c r="C775" s="38"/>
      <c r="D775" s="38"/>
      <c r="E775" s="38"/>
      <c r="F775" s="38"/>
      <c r="G775" s="39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</row>
    <row r="776" spans="1:30" ht="18.75" customHeight="1" x14ac:dyDescent="0.25">
      <c r="A776" s="38"/>
      <c r="B776" s="38"/>
      <c r="C776" s="38"/>
      <c r="D776" s="38"/>
      <c r="E776" s="38"/>
      <c r="F776" s="38"/>
      <c r="G776" s="39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</row>
    <row r="777" spans="1:30" ht="18.75" customHeight="1" x14ac:dyDescent="0.25">
      <c r="A777" s="38"/>
      <c r="B777" s="38"/>
      <c r="C777" s="38"/>
      <c r="D777" s="38"/>
      <c r="E777" s="38"/>
      <c r="F777" s="38"/>
      <c r="G777" s="39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</row>
    <row r="778" spans="1:30" ht="18.75" customHeight="1" x14ac:dyDescent="0.25">
      <c r="A778" s="38"/>
      <c r="B778" s="38"/>
      <c r="C778" s="38"/>
      <c r="D778" s="38"/>
      <c r="E778" s="38"/>
      <c r="F778" s="38"/>
      <c r="G778" s="39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</row>
    <row r="779" spans="1:30" ht="18.75" customHeight="1" x14ac:dyDescent="0.25">
      <c r="A779" s="38"/>
      <c r="B779" s="38"/>
      <c r="C779" s="38"/>
      <c r="D779" s="38"/>
      <c r="E779" s="38"/>
      <c r="F779" s="38"/>
      <c r="G779" s="39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</row>
    <row r="780" spans="1:30" ht="18.75" customHeight="1" x14ac:dyDescent="0.25">
      <c r="A780" s="38"/>
      <c r="B780" s="38"/>
      <c r="C780" s="38"/>
      <c r="D780" s="38"/>
      <c r="E780" s="38"/>
      <c r="F780" s="38"/>
      <c r="G780" s="39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</row>
    <row r="781" spans="1:30" ht="18.75" customHeight="1" x14ac:dyDescent="0.25">
      <c r="A781" s="38"/>
      <c r="B781" s="38"/>
      <c r="C781" s="38"/>
      <c r="D781" s="38"/>
      <c r="E781" s="38"/>
      <c r="F781" s="38"/>
      <c r="G781" s="39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</row>
    <row r="782" spans="1:30" ht="18.75" customHeight="1" x14ac:dyDescent="0.25">
      <c r="A782" s="38"/>
      <c r="B782" s="38"/>
      <c r="C782" s="38"/>
      <c r="D782" s="38"/>
      <c r="E782" s="38"/>
      <c r="F782" s="38"/>
      <c r="G782" s="39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</row>
    <row r="783" spans="1:30" ht="18.75" customHeight="1" x14ac:dyDescent="0.25">
      <c r="A783" s="38"/>
      <c r="B783" s="38"/>
      <c r="C783" s="38"/>
      <c r="D783" s="38"/>
      <c r="E783" s="38"/>
      <c r="F783" s="38"/>
      <c r="G783" s="39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</row>
    <row r="784" spans="1:30" ht="18.75" customHeight="1" x14ac:dyDescent="0.25">
      <c r="A784" s="38"/>
      <c r="B784" s="38"/>
      <c r="C784" s="38"/>
      <c r="D784" s="38"/>
      <c r="E784" s="38"/>
      <c r="F784" s="38"/>
      <c r="G784" s="39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</row>
    <row r="785" spans="1:30" ht="18.75" customHeight="1" x14ac:dyDescent="0.25">
      <c r="A785" s="38"/>
      <c r="B785" s="38"/>
      <c r="C785" s="38"/>
      <c r="D785" s="38"/>
      <c r="E785" s="38"/>
      <c r="F785" s="38"/>
      <c r="G785" s="39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</row>
    <row r="786" spans="1:30" ht="18.75" customHeight="1" x14ac:dyDescent="0.25">
      <c r="A786" s="38"/>
      <c r="B786" s="38"/>
      <c r="C786" s="38"/>
      <c r="D786" s="38"/>
      <c r="E786" s="38"/>
      <c r="F786" s="38"/>
      <c r="G786" s="39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</row>
    <row r="787" spans="1:30" ht="18.75" customHeight="1" x14ac:dyDescent="0.25">
      <c r="A787" s="38"/>
      <c r="B787" s="38"/>
      <c r="C787" s="38"/>
      <c r="D787" s="38"/>
      <c r="E787" s="38"/>
      <c r="F787" s="38"/>
      <c r="G787" s="39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</row>
    <row r="788" spans="1:30" ht="18.75" customHeight="1" x14ac:dyDescent="0.25">
      <c r="A788" s="38"/>
      <c r="B788" s="38"/>
      <c r="C788" s="38"/>
      <c r="D788" s="38"/>
      <c r="E788" s="38"/>
      <c r="F788" s="38"/>
      <c r="G788" s="39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</row>
    <row r="789" spans="1:30" ht="18.75" customHeight="1" x14ac:dyDescent="0.25">
      <c r="A789" s="38"/>
      <c r="B789" s="38"/>
      <c r="C789" s="38"/>
      <c r="D789" s="38"/>
      <c r="E789" s="38"/>
      <c r="F789" s="38"/>
      <c r="G789" s="39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</row>
    <row r="790" spans="1:30" ht="18.75" customHeight="1" x14ac:dyDescent="0.25">
      <c r="A790" s="38"/>
      <c r="B790" s="38"/>
      <c r="C790" s="38"/>
      <c r="D790" s="38"/>
      <c r="E790" s="38"/>
      <c r="F790" s="38"/>
      <c r="G790" s="39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</row>
    <row r="791" spans="1:30" ht="18.75" customHeight="1" x14ac:dyDescent="0.25">
      <c r="A791" s="38"/>
      <c r="B791" s="38"/>
      <c r="C791" s="38"/>
      <c r="D791" s="38"/>
      <c r="E791" s="38"/>
      <c r="F791" s="38"/>
      <c r="G791" s="39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</row>
    <row r="792" spans="1:30" ht="18.75" customHeight="1" x14ac:dyDescent="0.25">
      <c r="A792" s="38"/>
      <c r="B792" s="38"/>
      <c r="C792" s="38"/>
      <c r="D792" s="38"/>
      <c r="E792" s="38"/>
      <c r="F792" s="38"/>
      <c r="G792" s="39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</row>
    <row r="793" spans="1:30" ht="18.75" customHeight="1" x14ac:dyDescent="0.25">
      <c r="A793" s="38"/>
      <c r="B793" s="38"/>
      <c r="C793" s="38"/>
      <c r="D793" s="38"/>
      <c r="E793" s="38"/>
      <c r="F793" s="38"/>
      <c r="G793" s="39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</row>
    <row r="794" spans="1:30" ht="18.75" customHeight="1" x14ac:dyDescent="0.25">
      <c r="A794" s="38"/>
      <c r="B794" s="38"/>
      <c r="C794" s="38"/>
      <c r="D794" s="38"/>
      <c r="E794" s="38"/>
      <c r="F794" s="38"/>
      <c r="G794" s="39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</row>
    <row r="795" spans="1:30" ht="18.75" customHeight="1" x14ac:dyDescent="0.25">
      <c r="A795" s="38"/>
      <c r="B795" s="38"/>
      <c r="C795" s="38"/>
      <c r="D795" s="38"/>
      <c r="E795" s="38"/>
      <c r="F795" s="38"/>
      <c r="G795" s="39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</row>
    <row r="796" spans="1:30" ht="18.75" customHeight="1" x14ac:dyDescent="0.25">
      <c r="A796" s="38"/>
      <c r="B796" s="38"/>
      <c r="C796" s="38"/>
      <c r="D796" s="38"/>
      <c r="E796" s="38"/>
      <c r="F796" s="38"/>
      <c r="G796" s="39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</row>
    <row r="797" spans="1:30" ht="18.75" customHeight="1" x14ac:dyDescent="0.25">
      <c r="A797" s="38"/>
      <c r="B797" s="38"/>
      <c r="C797" s="38"/>
      <c r="D797" s="38"/>
      <c r="E797" s="38"/>
      <c r="F797" s="38"/>
      <c r="G797" s="39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</row>
    <row r="798" spans="1:30" ht="18.75" customHeight="1" x14ac:dyDescent="0.25">
      <c r="A798" s="38"/>
      <c r="B798" s="38"/>
      <c r="C798" s="38"/>
      <c r="D798" s="38"/>
      <c r="E798" s="38"/>
      <c r="F798" s="38"/>
      <c r="G798" s="39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</row>
    <row r="799" spans="1:30" ht="18.75" customHeight="1" x14ac:dyDescent="0.25">
      <c r="A799" s="38"/>
      <c r="B799" s="38"/>
      <c r="C799" s="38"/>
      <c r="D799" s="38"/>
      <c r="E799" s="38"/>
      <c r="F799" s="38"/>
      <c r="G799" s="39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</row>
    <row r="800" spans="1:30" ht="18.75" customHeight="1" x14ac:dyDescent="0.25">
      <c r="A800" s="38"/>
      <c r="B800" s="38"/>
      <c r="C800" s="38"/>
      <c r="D800" s="38"/>
      <c r="E800" s="38"/>
      <c r="F800" s="38"/>
      <c r="G800" s="39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</row>
    <row r="801" spans="1:30" ht="18.75" customHeight="1" x14ac:dyDescent="0.25">
      <c r="A801" s="38"/>
      <c r="B801" s="38"/>
      <c r="C801" s="38"/>
      <c r="D801" s="38"/>
      <c r="E801" s="38"/>
      <c r="F801" s="38"/>
      <c r="G801" s="39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</row>
    <row r="802" spans="1:30" ht="18.75" customHeight="1" x14ac:dyDescent="0.25">
      <c r="A802" s="38"/>
      <c r="B802" s="38"/>
      <c r="C802" s="38"/>
      <c r="D802" s="38"/>
      <c r="E802" s="38"/>
      <c r="F802" s="38"/>
      <c r="G802" s="39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</row>
    <row r="803" spans="1:30" ht="18.75" customHeight="1" x14ac:dyDescent="0.25">
      <c r="A803" s="38"/>
      <c r="B803" s="38"/>
      <c r="C803" s="38"/>
      <c r="D803" s="38"/>
      <c r="E803" s="38"/>
      <c r="F803" s="38"/>
      <c r="G803" s="39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</row>
    <row r="804" spans="1:30" ht="18.75" customHeight="1" x14ac:dyDescent="0.25">
      <c r="A804" s="38"/>
      <c r="B804" s="38"/>
      <c r="C804" s="38"/>
      <c r="D804" s="38"/>
      <c r="E804" s="38"/>
      <c r="F804" s="38"/>
      <c r="G804" s="39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</row>
    <row r="805" spans="1:30" ht="18.75" customHeight="1" x14ac:dyDescent="0.25">
      <c r="A805" s="38"/>
      <c r="B805" s="38"/>
      <c r="C805" s="38"/>
      <c r="D805" s="38"/>
      <c r="E805" s="38"/>
      <c r="F805" s="38"/>
      <c r="G805" s="39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</row>
    <row r="806" spans="1:30" ht="18.75" customHeight="1" x14ac:dyDescent="0.25">
      <c r="A806" s="38"/>
      <c r="B806" s="38"/>
      <c r="C806" s="38"/>
      <c r="D806" s="38"/>
      <c r="E806" s="38"/>
      <c r="F806" s="38"/>
      <c r="G806" s="39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</row>
    <row r="807" spans="1:30" ht="18.75" customHeight="1" x14ac:dyDescent="0.25">
      <c r="A807" s="38"/>
      <c r="B807" s="38"/>
      <c r="C807" s="38"/>
      <c r="D807" s="38"/>
      <c r="E807" s="38"/>
      <c r="F807" s="38"/>
      <c r="G807" s="39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</row>
    <row r="808" spans="1:30" ht="18.75" customHeight="1" x14ac:dyDescent="0.25">
      <c r="A808" s="38"/>
      <c r="B808" s="38"/>
      <c r="C808" s="38"/>
      <c r="D808" s="38"/>
      <c r="E808" s="38"/>
      <c r="F808" s="38"/>
      <c r="G808" s="39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</row>
    <row r="809" spans="1:30" ht="18.75" customHeight="1" x14ac:dyDescent="0.25">
      <c r="A809" s="38"/>
      <c r="B809" s="38"/>
      <c r="C809" s="38"/>
      <c r="D809" s="38"/>
      <c r="E809" s="38"/>
      <c r="F809" s="38"/>
      <c r="G809" s="39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</row>
    <row r="810" spans="1:30" ht="18.75" customHeight="1" x14ac:dyDescent="0.25">
      <c r="A810" s="38"/>
      <c r="B810" s="38"/>
      <c r="C810" s="38"/>
      <c r="D810" s="38"/>
      <c r="E810" s="38"/>
      <c r="F810" s="38"/>
      <c r="G810" s="39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</row>
    <row r="811" spans="1:30" ht="18.75" customHeight="1" x14ac:dyDescent="0.25">
      <c r="A811" s="38"/>
      <c r="B811" s="38"/>
      <c r="C811" s="38"/>
      <c r="D811" s="38"/>
      <c r="E811" s="38"/>
      <c r="F811" s="38"/>
      <c r="G811" s="39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</row>
    <row r="812" spans="1:30" ht="18.75" customHeight="1" x14ac:dyDescent="0.25">
      <c r="A812" s="38"/>
      <c r="B812" s="38"/>
      <c r="C812" s="38"/>
      <c r="D812" s="38"/>
      <c r="E812" s="38"/>
      <c r="F812" s="38"/>
      <c r="G812" s="39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</row>
    <row r="813" spans="1:30" ht="18.75" customHeight="1" x14ac:dyDescent="0.25">
      <c r="A813" s="38"/>
      <c r="B813" s="38"/>
      <c r="C813" s="38"/>
      <c r="D813" s="38"/>
      <c r="E813" s="38"/>
      <c r="F813" s="38"/>
      <c r="G813" s="39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</row>
    <row r="814" spans="1:30" ht="18.75" customHeight="1" x14ac:dyDescent="0.25">
      <c r="A814" s="38"/>
      <c r="B814" s="38"/>
      <c r="C814" s="38"/>
      <c r="D814" s="38"/>
      <c r="E814" s="38"/>
      <c r="F814" s="38"/>
      <c r="G814" s="39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</row>
    <row r="815" spans="1:30" ht="18.75" customHeight="1" x14ac:dyDescent="0.25">
      <c r="A815" s="38"/>
      <c r="B815" s="38"/>
      <c r="C815" s="38"/>
      <c r="D815" s="38"/>
      <c r="E815" s="38"/>
      <c r="F815" s="38"/>
      <c r="G815" s="39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</row>
    <row r="816" spans="1:30" ht="18.75" customHeight="1" x14ac:dyDescent="0.25">
      <c r="A816" s="38"/>
      <c r="B816" s="38"/>
      <c r="C816" s="38"/>
      <c r="D816" s="38"/>
      <c r="E816" s="38"/>
      <c r="F816" s="38"/>
      <c r="G816" s="39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</row>
    <row r="817" spans="1:30" ht="18.75" customHeight="1" x14ac:dyDescent="0.25">
      <c r="A817" s="38"/>
      <c r="B817" s="38"/>
      <c r="C817" s="38"/>
      <c r="D817" s="38"/>
      <c r="E817" s="38"/>
      <c r="F817" s="38"/>
      <c r="G817" s="39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</row>
    <row r="818" spans="1:30" ht="18.75" customHeight="1" x14ac:dyDescent="0.25">
      <c r="A818" s="38"/>
      <c r="B818" s="38"/>
      <c r="C818" s="38"/>
      <c r="D818" s="38"/>
      <c r="E818" s="38"/>
      <c r="F818" s="38"/>
      <c r="G818" s="39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</row>
    <row r="819" spans="1:30" ht="18.75" customHeight="1" x14ac:dyDescent="0.25">
      <c r="A819" s="38"/>
      <c r="B819" s="38"/>
      <c r="C819" s="38"/>
      <c r="D819" s="38"/>
      <c r="E819" s="38"/>
      <c r="F819" s="38"/>
      <c r="G819" s="39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</row>
    <row r="820" spans="1:30" ht="18.75" customHeight="1" x14ac:dyDescent="0.25">
      <c r="A820" s="38"/>
      <c r="B820" s="38"/>
      <c r="C820" s="38"/>
      <c r="D820" s="38"/>
      <c r="E820" s="38"/>
      <c r="F820" s="38"/>
      <c r="G820" s="39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</row>
    <row r="821" spans="1:30" ht="18.75" customHeight="1" x14ac:dyDescent="0.25">
      <c r="A821" s="38"/>
      <c r="B821" s="38"/>
      <c r="C821" s="38"/>
      <c r="D821" s="38"/>
      <c r="E821" s="38"/>
      <c r="F821" s="38"/>
      <c r="G821" s="39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</row>
    <row r="822" spans="1:30" ht="18.75" customHeight="1" x14ac:dyDescent="0.25">
      <c r="A822" s="38"/>
      <c r="B822" s="38"/>
      <c r="C822" s="38"/>
      <c r="D822" s="38"/>
      <c r="E822" s="38"/>
      <c r="F822" s="38"/>
      <c r="G822" s="39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</row>
    <row r="823" spans="1:30" ht="18.75" customHeight="1" x14ac:dyDescent="0.25">
      <c r="A823" s="38"/>
      <c r="B823" s="38"/>
      <c r="C823" s="38"/>
      <c r="D823" s="38"/>
      <c r="E823" s="38"/>
      <c r="F823" s="38"/>
      <c r="G823" s="39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</row>
    <row r="824" spans="1:30" ht="18.75" customHeight="1" x14ac:dyDescent="0.25">
      <c r="A824" s="38"/>
      <c r="B824" s="38"/>
      <c r="C824" s="38"/>
      <c r="D824" s="38"/>
      <c r="E824" s="38"/>
      <c r="F824" s="38"/>
      <c r="G824" s="39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</row>
    <row r="825" spans="1:30" ht="18.75" customHeight="1" x14ac:dyDescent="0.25">
      <c r="A825" s="38"/>
      <c r="B825" s="38"/>
      <c r="C825" s="38"/>
      <c r="D825" s="38"/>
      <c r="E825" s="38"/>
      <c r="F825" s="38"/>
      <c r="G825" s="39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</row>
    <row r="826" spans="1:30" ht="18.75" customHeight="1" x14ac:dyDescent="0.25">
      <c r="A826" s="38"/>
      <c r="B826" s="38"/>
      <c r="C826" s="38"/>
      <c r="D826" s="38"/>
      <c r="E826" s="38"/>
      <c r="F826" s="38"/>
      <c r="G826" s="39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</row>
    <row r="827" spans="1:30" ht="18.75" customHeight="1" x14ac:dyDescent="0.25">
      <c r="A827" s="38"/>
      <c r="B827" s="38"/>
      <c r="C827" s="38"/>
      <c r="D827" s="38"/>
      <c r="E827" s="38"/>
      <c r="F827" s="38"/>
      <c r="G827" s="39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</row>
    <row r="828" spans="1:30" ht="18.75" customHeight="1" x14ac:dyDescent="0.25">
      <c r="A828" s="38"/>
      <c r="B828" s="38"/>
      <c r="C828" s="38"/>
      <c r="D828" s="38"/>
      <c r="E828" s="38"/>
      <c r="F828" s="38"/>
      <c r="G828" s="39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</row>
    <row r="829" spans="1:30" ht="18.75" customHeight="1" x14ac:dyDescent="0.25">
      <c r="A829" s="38"/>
      <c r="B829" s="38"/>
      <c r="C829" s="38"/>
      <c r="D829" s="38"/>
      <c r="E829" s="38"/>
      <c r="F829" s="38"/>
      <c r="G829" s="39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</row>
    <row r="830" spans="1:30" ht="18.75" customHeight="1" x14ac:dyDescent="0.25">
      <c r="A830" s="38"/>
      <c r="B830" s="38"/>
      <c r="C830" s="38"/>
      <c r="D830" s="38"/>
      <c r="E830" s="38"/>
      <c r="F830" s="38"/>
      <c r="G830" s="39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</row>
    <row r="831" spans="1:30" ht="18.75" customHeight="1" x14ac:dyDescent="0.25">
      <c r="A831" s="38"/>
      <c r="B831" s="38"/>
      <c r="C831" s="38"/>
      <c r="D831" s="38"/>
      <c r="E831" s="38"/>
      <c r="F831" s="38"/>
      <c r="G831" s="39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</row>
    <row r="832" spans="1:30" ht="18.75" customHeight="1" x14ac:dyDescent="0.25">
      <c r="A832" s="38"/>
      <c r="B832" s="38"/>
      <c r="C832" s="38"/>
      <c r="D832" s="38"/>
      <c r="E832" s="38"/>
      <c r="F832" s="38"/>
      <c r="G832" s="39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</row>
    <row r="833" spans="1:30" ht="18.75" customHeight="1" x14ac:dyDescent="0.25">
      <c r="A833" s="38"/>
      <c r="B833" s="38"/>
      <c r="C833" s="38"/>
      <c r="D833" s="38"/>
      <c r="E833" s="38"/>
      <c r="F833" s="38"/>
      <c r="G833" s="39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</row>
    <row r="834" spans="1:30" ht="18.75" customHeight="1" x14ac:dyDescent="0.25">
      <c r="A834" s="38"/>
      <c r="B834" s="38"/>
      <c r="C834" s="38"/>
      <c r="D834" s="38"/>
      <c r="E834" s="38"/>
      <c r="F834" s="38"/>
      <c r="G834" s="39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</row>
    <row r="835" spans="1:30" ht="18.75" customHeight="1" x14ac:dyDescent="0.25">
      <c r="A835" s="38"/>
      <c r="B835" s="38"/>
      <c r="C835" s="38"/>
      <c r="D835" s="38"/>
      <c r="E835" s="38"/>
      <c r="F835" s="38"/>
      <c r="G835" s="39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</row>
    <row r="836" spans="1:30" ht="18.75" customHeight="1" x14ac:dyDescent="0.25">
      <c r="A836" s="38"/>
      <c r="B836" s="38"/>
      <c r="C836" s="38"/>
      <c r="D836" s="38"/>
      <c r="E836" s="38"/>
      <c r="F836" s="38"/>
      <c r="G836" s="39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</row>
    <row r="837" spans="1:30" ht="18.75" customHeight="1" x14ac:dyDescent="0.25">
      <c r="A837" s="38"/>
      <c r="B837" s="38"/>
      <c r="C837" s="38"/>
      <c r="D837" s="38"/>
      <c r="E837" s="38"/>
      <c r="F837" s="38"/>
      <c r="G837" s="39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</row>
    <row r="838" spans="1:30" ht="18.75" customHeight="1" x14ac:dyDescent="0.25">
      <c r="A838" s="38"/>
      <c r="B838" s="38"/>
      <c r="C838" s="38"/>
      <c r="D838" s="38"/>
      <c r="E838" s="38"/>
      <c r="F838" s="38"/>
      <c r="G838" s="39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</row>
    <row r="839" spans="1:30" ht="18.75" customHeight="1" x14ac:dyDescent="0.25">
      <c r="A839" s="38"/>
      <c r="B839" s="38"/>
      <c r="C839" s="38"/>
      <c r="D839" s="38"/>
      <c r="E839" s="38"/>
      <c r="F839" s="38"/>
      <c r="G839" s="39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</row>
    <row r="840" spans="1:30" ht="18.75" customHeight="1" x14ac:dyDescent="0.25">
      <c r="A840" s="38"/>
      <c r="B840" s="38"/>
      <c r="C840" s="38"/>
      <c r="D840" s="38"/>
      <c r="E840" s="38"/>
      <c r="F840" s="38"/>
      <c r="G840" s="39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</row>
    <row r="841" spans="1:30" ht="18.75" customHeight="1" x14ac:dyDescent="0.25">
      <c r="A841" s="38"/>
      <c r="B841" s="38"/>
      <c r="C841" s="38"/>
      <c r="D841" s="38"/>
      <c r="E841" s="38"/>
      <c r="F841" s="38"/>
      <c r="G841" s="39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</row>
    <row r="842" spans="1:30" ht="18.75" customHeight="1" x14ac:dyDescent="0.25">
      <c r="A842" s="38"/>
      <c r="B842" s="38"/>
      <c r="C842" s="38"/>
      <c r="D842" s="38"/>
      <c r="E842" s="38"/>
      <c r="F842" s="38"/>
      <c r="G842" s="39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</row>
    <row r="843" spans="1:30" ht="18.75" customHeight="1" x14ac:dyDescent="0.25">
      <c r="A843" s="38"/>
      <c r="B843" s="38"/>
      <c r="C843" s="38"/>
      <c r="D843" s="38"/>
      <c r="E843" s="38"/>
      <c r="F843" s="38"/>
      <c r="G843" s="39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</row>
    <row r="844" spans="1:30" ht="18.75" customHeight="1" x14ac:dyDescent="0.25">
      <c r="A844" s="38"/>
      <c r="B844" s="38"/>
      <c r="C844" s="38"/>
      <c r="D844" s="38"/>
      <c r="E844" s="38"/>
      <c r="F844" s="38"/>
      <c r="G844" s="39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</row>
    <row r="845" spans="1:30" ht="18.75" customHeight="1" x14ac:dyDescent="0.25">
      <c r="A845" s="38"/>
      <c r="B845" s="38"/>
      <c r="C845" s="38"/>
      <c r="D845" s="38"/>
      <c r="E845" s="38"/>
      <c r="F845" s="38"/>
      <c r="G845" s="39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</row>
    <row r="846" spans="1:30" ht="18.75" customHeight="1" x14ac:dyDescent="0.25">
      <c r="A846" s="38"/>
      <c r="B846" s="38"/>
      <c r="C846" s="38"/>
      <c r="D846" s="38"/>
      <c r="E846" s="38"/>
      <c r="F846" s="38"/>
      <c r="G846" s="39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</row>
    <row r="847" spans="1:30" ht="18.75" customHeight="1" x14ac:dyDescent="0.25">
      <c r="A847" s="38"/>
      <c r="B847" s="38"/>
      <c r="C847" s="38"/>
      <c r="D847" s="38"/>
      <c r="E847" s="38"/>
      <c r="F847" s="38"/>
      <c r="G847" s="39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</row>
    <row r="848" spans="1:30" ht="18.75" customHeight="1" x14ac:dyDescent="0.25">
      <c r="A848" s="38"/>
      <c r="B848" s="38"/>
      <c r="C848" s="38"/>
      <c r="D848" s="38"/>
      <c r="E848" s="38"/>
      <c r="F848" s="38"/>
      <c r="G848" s="39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</row>
    <row r="849" spans="1:30" ht="18.75" customHeight="1" x14ac:dyDescent="0.25">
      <c r="A849" s="38"/>
      <c r="B849" s="38"/>
      <c r="C849" s="38"/>
      <c r="D849" s="38"/>
      <c r="E849" s="38"/>
      <c r="F849" s="38"/>
      <c r="G849" s="39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</row>
    <row r="850" spans="1:30" ht="18.75" customHeight="1" x14ac:dyDescent="0.25">
      <c r="A850" s="38"/>
      <c r="B850" s="38"/>
      <c r="C850" s="38"/>
      <c r="D850" s="38"/>
      <c r="E850" s="38"/>
      <c r="F850" s="38"/>
      <c r="G850" s="39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</row>
    <row r="851" spans="1:30" ht="18.75" customHeight="1" x14ac:dyDescent="0.25">
      <c r="A851" s="38"/>
      <c r="B851" s="38"/>
      <c r="C851" s="38"/>
      <c r="D851" s="38"/>
      <c r="E851" s="38"/>
      <c r="F851" s="38"/>
      <c r="G851" s="39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</row>
    <row r="852" spans="1:30" ht="18.75" customHeight="1" x14ac:dyDescent="0.25">
      <c r="A852" s="38"/>
      <c r="B852" s="38"/>
      <c r="C852" s="38"/>
      <c r="D852" s="38"/>
      <c r="E852" s="38"/>
      <c r="F852" s="38"/>
      <c r="G852" s="39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</row>
    <row r="853" spans="1:30" ht="18.75" customHeight="1" x14ac:dyDescent="0.25">
      <c r="A853" s="38"/>
      <c r="B853" s="38"/>
      <c r="C853" s="38"/>
      <c r="D853" s="38"/>
      <c r="E853" s="38"/>
      <c r="F853" s="38"/>
      <c r="G853" s="39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</row>
    <row r="854" spans="1:30" ht="18.75" customHeight="1" x14ac:dyDescent="0.25">
      <c r="A854" s="38"/>
      <c r="B854" s="38"/>
      <c r="C854" s="38"/>
      <c r="D854" s="38"/>
      <c r="E854" s="38"/>
      <c r="F854" s="38"/>
      <c r="G854" s="39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</row>
    <row r="855" spans="1:30" ht="18.75" customHeight="1" x14ac:dyDescent="0.25">
      <c r="A855" s="38"/>
      <c r="B855" s="38"/>
      <c r="C855" s="38"/>
      <c r="D855" s="38"/>
      <c r="E855" s="38"/>
      <c r="F855" s="38"/>
      <c r="G855" s="39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</row>
    <row r="856" spans="1:30" ht="18.75" customHeight="1" x14ac:dyDescent="0.25">
      <c r="A856" s="38"/>
      <c r="B856" s="38"/>
      <c r="C856" s="38"/>
      <c r="D856" s="38"/>
      <c r="E856" s="38"/>
      <c r="F856" s="38"/>
      <c r="G856" s="39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</row>
    <row r="857" spans="1:30" ht="18.75" customHeight="1" x14ac:dyDescent="0.25">
      <c r="A857" s="38"/>
      <c r="B857" s="38"/>
      <c r="C857" s="38"/>
      <c r="D857" s="38"/>
      <c r="E857" s="38"/>
      <c r="F857" s="38"/>
      <c r="G857" s="39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</row>
    <row r="858" spans="1:30" ht="18.75" customHeight="1" x14ac:dyDescent="0.25">
      <c r="A858" s="38"/>
      <c r="B858" s="38"/>
      <c r="C858" s="38"/>
      <c r="D858" s="38"/>
      <c r="E858" s="38"/>
      <c r="F858" s="38"/>
      <c r="G858" s="39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</row>
    <row r="859" spans="1:30" ht="18.75" customHeight="1" x14ac:dyDescent="0.25">
      <c r="A859" s="38"/>
      <c r="B859" s="38"/>
      <c r="C859" s="38"/>
      <c r="D859" s="38"/>
      <c r="E859" s="38"/>
      <c r="F859" s="38"/>
      <c r="G859" s="39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</row>
    <row r="860" spans="1:30" ht="18.75" customHeight="1" x14ac:dyDescent="0.25">
      <c r="A860" s="38"/>
      <c r="B860" s="38"/>
      <c r="C860" s="38"/>
      <c r="D860" s="38"/>
      <c r="E860" s="38"/>
      <c r="F860" s="38"/>
      <c r="G860" s="39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</row>
    <row r="861" spans="1:30" ht="18.75" customHeight="1" x14ac:dyDescent="0.25">
      <c r="A861" s="38"/>
      <c r="B861" s="38"/>
      <c r="C861" s="38"/>
      <c r="D861" s="38"/>
      <c r="E861" s="38"/>
      <c r="F861" s="38"/>
      <c r="G861" s="39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</row>
    <row r="862" spans="1:30" ht="18.75" customHeight="1" x14ac:dyDescent="0.25">
      <c r="A862" s="38"/>
      <c r="B862" s="38"/>
      <c r="C862" s="38"/>
      <c r="D862" s="38"/>
      <c r="E862" s="38"/>
      <c r="F862" s="38"/>
      <c r="G862" s="39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</row>
    <row r="863" spans="1:30" ht="18.75" customHeight="1" x14ac:dyDescent="0.25">
      <c r="A863" s="38"/>
      <c r="B863" s="38"/>
      <c r="C863" s="38"/>
      <c r="D863" s="38"/>
      <c r="E863" s="38"/>
      <c r="F863" s="38"/>
      <c r="G863" s="39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</row>
    <row r="864" spans="1:30" ht="18.75" customHeight="1" x14ac:dyDescent="0.25">
      <c r="A864" s="38"/>
      <c r="B864" s="38"/>
      <c r="C864" s="38"/>
      <c r="D864" s="38"/>
      <c r="E864" s="38"/>
      <c r="F864" s="38"/>
      <c r="G864" s="39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</row>
    <row r="865" spans="1:30" ht="18.75" customHeight="1" x14ac:dyDescent="0.25">
      <c r="A865" s="38"/>
      <c r="B865" s="38"/>
      <c r="C865" s="38"/>
      <c r="D865" s="38"/>
      <c r="E865" s="38"/>
      <c r="F865" s="38"/>
      <c r="G865" s="39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</row>
    <row r="866" spans="1:30" ht="18.75" customHeight="1" x14ac:dyDescent="0.25">
      <c r="A866" s="38"/>
      <c r="B866" s="38"/>
      <c r="C866" s="38"/>
      <c r="D866" s="38"/>
      <c r="E866" s="38"/>
      <c r="F866" s="38"/>
      <c r="G866" s="39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</row>
    <row r="867" spans="1:30" ht="18.75" customHeight="1" x14ac:dyDescent="0.25">
      <c r="A867" s="38"/>
      <c r="B867" s="38"/>
      <c r="C867" s="38"/>
      <c r="D867" s="38"/>
      <c r="E867" s="38"/>
      <c r="F867" s="38"/>
      <c r="G867" s="39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</row>
    <row r="868" spans="1:30" ht="18.75" customHeight="1" x14ac:dyDescent="0.25">
      <c r="A868" s="38"/>
      <c r="B868" s="38"/>
      <c r="C868" s="38"/>
      <c r="D868" s="38"/>
      <c r="E868" s="38"/>
      <c r="F868" s="38"/>
      <c r="G868" s="39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</row>
    <row r="869" spans="1:30" ht="18.75" customHeight="1" x14ac:dyDescent="0.25">
      <c r="A869" s="38"/>
      <c r="B869" s="38"/>
      <c r="C869" s="38"/>
      <c r="D869" s="38"/>
      <c r="E869" s="38"/>
      <c r="F869" s="38"/>
      <c r="G869" s="39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</row>
    <row r="870" spans="1:30" ht="18.75" customHeight="1" x14ac:dyDescent="0.25">
      <c r="A870" s="38"/>
      <c r="B870" s="38"/>
      <c r="C870" s="38"/>
      <c r="D870" s="38"/>
      <c r="E870" s="38"/>
      <c r="F870" s="38"/>
      <c r="G870" s="39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</row>
    <row r="871" spans="1:30" ht="18.75" customHeight="1" x14ac:dyDescent="0.25">
      <c r="A871" s="38"/>
      <c r="B871" s="38"/>
      <c r="C871" s="38"/>
      <c r="D871" s="38"/>
      <c r="E871" s="38"/>
      <c r="F871" s="38"/>
      <c r="G871" s="39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</row>
    <row r="872" spans="1:30" ht="18.75" customHeight="1" x14ac:dyDescent="0.25">
      <c r="A872" s="38"/>
      <c r="B872" s="38"/>
      <c r="C872" s="38"/>
      <c r="D872" s="38"/>
      <c r="E872" s="38"/>
      <c r="F872" s="38"/>
      <c r="G872" s="39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</row>
    <row r="873" spans="1:30" ht="18.75" customHeight="1" x14ac:dyDescent="0.25">
      <c r="A873" s="38"/>
      <c r="B873" s="38"/>
      <c r="C873" s="38"/>
      <c r="D873" s="38"/>
      <c r="E873" s="38"/>
      <c r="F873" s="38"/>
      <c r="G873" s="39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</row>
    <row r="874" spans="1:30" ht="18.75" customHeight="1" x14ac:dyDescent="0.25">
      <c r="A874" s="38"/>
      <c r="B874" s="38"/>
      <c r="C874" s="38"/>
      <c r="D874" s="38"/>
      <c r="E874" s="38"/>
      <c r="F874" s="38"/>
      <c r="G874" s="39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</row>
    <row r="875" spans="1:30" ht="18.75" customHeight="1" x14ac:dyDescent="0.25">
      <c r="A875" s="38"/>
      <c r="B875" s="38"/>
      <c r="C875" s="38"/>
      <c r="D875" s="38"/>
      <c r="E875" s="38"/>
      <c r="F875" s="38"/>
      <c r="G875" s="39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</row>
    <row r="876" spans="1:30" ht="18.75" customHeight="1" x14ac:dyDescent="0.25">
      <c r="A876" s="38"/>
      <c r="B876" s="38"/>
      <c r="C876" s="38"/>
      <c r="D876" s="38"/>
      <c r="E876" s="38"/>
      <c r="F876" s="38"/>
      <c r="G876" s="39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</row>
    <row r="877" spans="1:30" ht="18.75" customHeight="1" x14ac:dyDescent="0.25">
      <c r="A877" s="38"/>
      <c r="B877" s="38"/>
      <c r="C877" s="38"/>
      <c r="D877" s="38"/>
      <c r="E877" s="38"/>
      <c r="F877" s="38"/>
      <c r="G877" s="39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</row>
    <row r="878" spans="1:30" ht="18.75" customHeight="1" x14ac:dyDescent="0.25">
      <c r="A878" s="38"/>
      <c r="B878" s="38"/>
      <c r="C878" s="38"/>
      <c r="D878" s="38"/>
      <c r="E878" s="38"/>
      <c r="F878" s="38"/>
      <c r="G878" s="39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</row>
    <row r="879" spans="1:30" ht="18.75" customHeight="1" x14ac:dyDescent="0.25">
      <c r="A879" s="38"/>
      <c r="B879" s="38"/>
      <c r="C879" s="38"/>
      <c r="D879" s="38"/>
      <c r="E879" s="38"/>
      <c r="F879" s="38"/>
      <c r="G879" s="39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</row>
    <row r="880" spans="1:30" ht="18.75" customHeight="1" x14ac:dyDescent="0.25">
      <c r="A880" s="38"/>
      <c r="B880" s="38"/>
      <c r="C880" s="38"/>
      <c r="D880" s="38"/>
      <c r="E880" s="38"/>
      <c r="F880" s="38"/>
      <c r="G880" s="39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</row>
    <row r="881" spans="1:30" ht="18.75" customHeight="1" x14ac:dyDescent="0.25">
      <c r="A881" s="38"/>
      <c r="B881" s="38"/>
      <c r="C881" s="38"/>
      <c r="D881" s="38"/>
      <c r="E881" s="38"/>
      <c r="F881" s="38"/>
      <c r="G881" s="39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</row>
    <row r="882" spans="1:30" ht="18.75" customHeight="1" x14ac:dyDescent="0.25">
      <c r="A882" s="38"/>
      <c r="B882" s="38"/>
      <c r="C882" s="38"/>
      <c r="D882" s="38"/>
      <c r="E882" s="38"/>
      <c r="F882" s="38"/>
      <c r="G882" s="39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</row>
    <row r="883" spans="1:30" ht="18.75" customHeight="1" x14ac:dyDescent="0.25">
      <c r="A883" s="38"/>
      <c r="B883" s="38"/>
      <c r="C883" s="38"/>
      <c r="D883" s="38"/>
      <c r="E883" s="38"/>
      <c r="F883" s="38"/>
      <c r="G883" s="39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</row>
    <row r="884" spans="1:30" ht="18.75" customHeight="1" x14ac:dyDescent="0.25">
      <c r="A884" s="38"/>
      <c r="B884" s="38"/>
      <c r="C884" s="38"/>
      <c r="D884" s="38"/>
      <c r="E884" s="38"/>
      <c r="F884" s="38"/>
      <c r="G884" s="39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</row>
    <row r="885" spans="1:30" ht="18.75" customHeight="1" x14ac:dyDescent="0.25">
      <c r="A885" s="38"/>
      <c r="B885" s="38"/>
      <c r="C885" s="38"/>
      <c r="D885" s="38"/>
      <c r="E885" s="38"/>
      <c r="F885" s="38"/>
      <c r="G885" s="39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</row>
    <row r="886" spans="1:30" ht="18.75" customHeight="1" x14ac:dyDescent="0.25">
      <c r="A886" s="38"/>
      <c r="B886" s="38"/>
      <c r="C886" s="38"/>
      <c r="D886" s="38"/>
      <c r="E886" s="38"/>
      <c r="F886" s="38"/>
      <c r="G886" s="39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</row>
    <row r="887" spans="1:30" ht="18.75" customHeight="1" x14ac:dyDescent="0.25">
      <c r="A887" s="38"/>
      <c r="B887" s="38"/>
      <c r="C887" s="38"/>
      <c r="D887" s="38"/>
      <c r="E887" s="38"/>
      <c r="F887" s="38"/>
      <c r="G887" s="39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</row>
    <row r="888" spans="1:30" ht="18.75" customHeight="1" x14ac:dyDescent="0.25">
      <c r="A888" s="38"/>
      <c r="B888" s="38"/>
      <c r="C888" s="38"/>
      <c r="D888" s="38"/>
      <c r="E888" s="38"/>
      <c r="F888" s="38"/>
      <c r="G888" s="39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</row>
    <row r="889" spans="1:30" ht="18.75" customHeight="1" x14ac:dyDescent="0.25">
      <c r="A889" s="38"/>
      <c r="B889" s="38"/>
      <c r="C889" s="38"/>
      <c r="D889" s="38"/>
      <c r="E889" s="38"/>
      <c r="F889" s="38"/>
      <c r="G889" s="39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</row>
    <row r="890" spans="1:30" ht="18.75" customHeight="1" x14ac:dyDescent="0.25">
      <c r="A890" s="38"/>
      <c r="B890" s="38"/>
      <c r="C890" s="38"/>
      <c r="D890" s="38"/>
      <c r="E890" s="38"/>
      <c r="F890" s="38"/>
      <c r="G890" s="39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</row>
    <row r="891" spans="1:30" ht="18.75" customHeight="1" x14ac:dyDescent="0.25">
      <c r="A891" s="38"/>
      <c r="B891" s="38"/>
      <c r="C891" s="38"/>
      <c r="D891" s="38"/>
      <c r="E891" s="38"/>
      <c r="F891" s="38"/>
      <c r="G891" s="39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</row>
    <row r="892" spans="1:30" ht="18.75" customHeight="1" x14ac:dyDescent="0.25">
      <c r="A892" s="38"/>
      <c r="B892" s="38"/>
      <c r="C892" s="38"/>
      <c r="D892" s="38"/>
      <c r="E892" s="38"/>
      <c r="F892" s="38"/>
      <c r="G892" s="39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</row>
    <row r="893" spans="1:30" ht="18.75" customHeight="1" x14ac:dyDescent="0.25">
      <c r="A893" s="38"/>
      <c r="B893" s="38"/>
      <c r="C893" s="38"/>
      <c r="D893" s="38"/>
      <c r="E893" s="38"/>
      <c r="F893" s="38"/>
      <c r="G893" s="39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</row>
    <row r="894" spans="1:30" ht="18.75" customHeight="1" x14ac:dyDescent="0.25">
      <c r="A894" s="38"/>
      <c r="B894" s="38"/>
      <c r="C894" s="38"/>
      <c r="D894" s="38"/>
      <c r="E894" s="38"/>
      <c r="F894" s="38"/>
      <c r="G894" s="39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</row>
    <row r="895" spans="1:30" ht="18.75" customHeight="1" x14ac:dyDescent="0.25">
      <c r="A895" s="38"/>
      <c r="B895" s="38"/>
      <c r="C895" s="38"/>
      <c r="D895" s="38"/>
      <c r="E895" s="38"/>
      <c r="F895" s="38"/>
      <c r="G895" s="39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</row>
    <row r="896" spans="1:30" ht="18.75" customHeight="1" x14ac:dyDescent="0.25">
      <c r="A896" s="38"/>
      <c r="B896" s="38"/>
      <c r="C896" s="38"/>
      <c r="D896" s="38"/>
      <c r="E896" s="38"/>
      <c r="F896" s="38"/>
      <c r="G896" s="39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</row>
    <row r="897" spans="1:30" ht="18.75" customHeight="1" x14ac:dyDescent="0.25">
      <c r="A897" s="38"/>
      <c r="B897" s="38"/>
      <c r="C897" s="38"/>
      <c r="D897" s="38"/>
      <c r="E897" s="38"/>
      <c r="F897" s="38"/>
      <c r="G897" s="39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</row>
    <row r="898" spans="1:30" ht="18.75" customHeight="1" x14ac:dyDescent="0.25">
      <c r="A898" s="38"/>
      <c r="B898" s="38"/>
      <c r="C898" s="38"/>
      <c r="D898" s="38"/>
      <c r="E898" s="38"/>
      <c r="F898" s="38"/>
      <c r="G898" s="39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</row>
    <row r="899" spans="1:30" ht="18.75" customHeight="1" x14ac:dyDescent="0.25">
      <c r="A899" s="38"/>
      <c r="B899" s="38"/>
      <c r="C899" s="38"/>
      <c r="D899" s="38"/>
      <c r="E899" s="38"/>
      <c r="F899" s="38"/>
      <c r="G899" s="39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</row>
    <row r="900" spans="1:30" ht="18.75" customHeight="1" x14ac:dyDescent="0.25">
      <c r="A900" s="38"/>
      <c r="B900" s="38"/>
      <c r="C900" s="38"/>
      <c r="D900" s="38"/>
      <c r="E900" s="38"/>
      <c r="F900" s="38"/>
      <c r="G900" s="39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</row>
    <row r="901" spans="1:30" ht="18.75" customHeight="1" x14ac:dyDescent="0.25">
      <c r="A901" s="38"/>
      <c r="B901" s="38"/>
      <c r="C901" s="38"/>
      <c r="D901" s="38"/>
      <c r="E901" s="38"/>
      <c r="F901" s="38"/>
      <c r="G901" s="39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</row>
    <row r="902" spans="1:30" ht="18.75" customHeight="1" x14ac:dyDescent="0.25">
      <c r="A902" s="38"/>
      <c r="B902" s="38"/>
      <c r="C902" s="38"/>
      <c r="D902" s="38"/>
      <c r="E902" s="38"/>
      <c r="F902" s="38"/>
      <c r="G902" s="39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</row>
    <row r="903" spans="1:30" ht="18.75" customHeight="1" x14ac:dyDescent="0.25">
      <c r="A903" s="38"/>
      <c r="B903" s="38"/>
      <c r="C903" s="38"/>
      <c r="D903" s="38"/>
      <c r="E903" s="38"/>
      <c r="F903" s="38"/>
      <c r="G903" s="39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</row>
    <row r="904" spans="1:30" ht="18.75" customHeight="1" x14ac:dyDescent="0.25">
      <c r="A904" s="38"/>
      <c r="B904" s="38"/>
      <c r="C904" s="38"/>
      <c r="D904" s="38"/>
      <c r="E904" s="38"/>
      <c r="F904" s="38"/>
      <c r="G904" s="39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</row>
    <row r="905" spans="1:30" ht="18.75" customHeight="1" x14ac:dyDescent="0.25">
      <c r="A905" s="38"/>
      <c r="B905" s="38"/>
      <c r="C905" s="38"/>
      <c r="D905" s="38"/>
      <c r="E905" s="38"/>
      <c r="F905" s="38"/>
      <c r="G905" s="39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</row>
    <row r="906" spans="1:30" ht="18.75" customHeight="1" x14ac:dyDescent="0.25">
      <c r="A906" s="38"/>
      <c r="B906" s="38"/>
      <c r="C906" s="38"/>
      <c r="D906" s="38"/>
      <c r="E906" s="38"/>
      <c r="F906" s="38"/>
      <c r="G906" s="39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</row>
    <row r="907" spans="1:30" ht="18.75" customHeight="1" x14ac:dyDescent="0.25">
      <c r="A907" s="38"/>
      <c r="B907" s="38"/>
      <c r="C907" s="38"/>
      <c r="D907" s="38"/>
      <c r="E907" s="38"/>
      <c r="F907" s="38"/>
      <c r="G907" s="39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</row>
    <row r="908" spans="1:30" ht="18.75" customHeight="1" x14ac:dyDescent="0.25">
      <c r="A908" s="38"/>
      <c r="B908" s="38"/>
      <c r="C908" s="38"/>
      <c r="D908" s="38"/>
      <c r="E908" s="38"/>
      <c r="F908" s="38"/>
      <c r="G908" s="39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</row>
    <row r="909" spans="1:30" ht="18.75" customHeight="1" x14ac:dyDescent="0.25">
      <c r="A909" s="38"/>
      <c r="B909" s="38"/>
      <c r="C909" s="38"/>
      <c r="D909" s="38"/>
      <c r="E909" s="38"/>
      <c r="F909" s="38"/>
      <c r="G909" s="39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</row>
    <row r="910" spans="1:30" ht="18.75" customHeight="1" x14ac:dyDescent="0.25">
      <c r="A910" s="38"/>
      <c r="B910" s="38"/>
      <c r="C910" s="38"/>
      <c r="D910" s="38"/>
      <c r="E910" s="38"/>
      <c r="F910" s="38"/>
      <c r="G910" s="39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</row>
    <row r="911" spans="1:30" ht="18.75" customHeight="1" x14ac:dyDescent="0.25">
      <c r="A911" s="38"/>
      <c r="B911" s="38"/>
      <c r="C911" s="38"/>
      <c r="D911" s="38"/>
      <c r="E911" s="38"/>
      <c r="F911" s="38"/>
      <c r="G911" s="39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</row>
    <row r="912" spans="1:30" ht="18.75" customHeight="1" x14ac:dyDescent="0.25">
      <c r="A912" s="38"/>
      <c r="B912" s="38"/>
      <c r="C912" s="38"/>
      <c r="D912" s="38"/>
      <c r="E912" s="38"/>
      <c r="F912" s="38"/>
      <c r="G912" s="39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</row>
    <row r="913" spans="1:30" ht="18.75" customHeight="1" x14ac:dyDescent="0.25">
      <c r="A913" s="38"/>
      <c r="B913" s="38"/>
      <c r="C913" s="38"/>
      <c r="D913" s="38"/>
      <c r="E913" s="38"/>
      <c r="F913" s="38"/>
      <c r="G913" s="39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</row>
    <row r="914" spans="1:30" ht="18.75" customHeight="1" x14ac:dyDescent="0.25">
      <c r="A914" s="38"/>
      <c r="B914" s="38"/>
      <c r="C914" s="38"/>
      <c r="D914" s="38"/>
      <c r="E914" s="38"/>
      <c r="F914" s="38"/>
      <c r="G914" s="39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</row>
    <row r="915" spans="1:30" ht="18.75" customHeight="1" x14ac:dyDescent="0.25">
      <c r="A915" s="38"/>
      <c r="B915" s="38"/>
      <c r="C915" s="38"/>
      <c r="D915" s="38"/>
      <c r="E915" s="38"/>
      <c r="F915" s="38"/>
      <c r="G915" s="39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</row>
    <row r="916" spans="1:30" ht="18.75" customHeight="1" x14ac:dyDescent="0.25">
      <c r="A916" s="38"/>
      <c r="B916" s="38"/>
      <c r="C916" s="38"/>
      <c r="D916" s="38"/>
      <c r="E916" s="38"/>
      <c r="F916" s="38"/>
      <c r="G916" s="39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</row>
    <row r="917" spans="1:30" ht="18.75" customHeight="1" x14ac:dyDescent="0.25">
      <c r="A917" s="38"/>
      <c r="B917" s="38"/>
      <c r="C917" s="38"/>
      <c r="D917" s="38"/>
      <c r="E917" s="38"/>
      <c r="F917" s="38"/>
      <c r="G917" s="39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</row>
    <row r="918" spans="1:30" ht="18.75" customHeight="1" x14ac:dyDescent="0.25">
      <c r="A918" s="38"/>
      <c r="B918" s="38"/>
      <c r="C918" s="38"/>
      <c r="D918" s="38"/>
      <c r="E918" s="38"/>
      <c r="F918" s="38"/>
      <c r="G918" s="39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</row>
    <row r="919" spans="1:30" ht="18.75" customHeight="1" x14ac:dyDescent="0.25">
      <c r="A919" s="38"/>
      <c r="B919" s="38"/>
      <c r="C919" s="38"/>
      <c r="D919" s="38"/>
      <c r="E919" s="38"/>
      <c r="F919" s="38"/>
      <c r="G919" s="39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</row>
    <row r="920" spans="1:30" ht="18.75" customHeight="1" x14ac:dyDescent="0.25">
      <c r="A920" s="38"/>
      <c r="B920" s="38"/>
      <c r="C920" s="38"/>
      <c r="D920" s="38"/>
      <c r="E920" s="38"/>
      <c r="F920" s="38"/>
      <c r="G920" s="39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</row>
    <row r="921" spans="1:30" ht="18.75" customHeight="1" x14ac:dyDescent="0.25">
      <c r="A921" s="38"/>
      <c r="B921" s="38"/>
      <c r="C921" s="38"/>
      <c r="D921" s="38"/>
      <c r="E921" s="38"/>
      <c r="F921" s="38"/>
      <c r="G921" s="39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</row>
    <row r="922" spans="1:30" ht="18.75" customHeight="1" x14ac:dyDescent="0.25">
      <c r="A922" s="38"/>
      <c r="B922" s="38"/>
      <c r="C922" s="38"/>
      <c r="D922" s="38"/>
      <c r="E922" s="38"/>
      <c r="F922" s="38"/>
      <c r="G922" s="39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</row>
    <row r="923" spans="1:30" ht="18.75" customHeight="1" x14ac:dyDescent="0.25">
      <c r="A923" s="38"/>
      <c r="B923" s="38"/>
      <c r="C923" s="38"/>
      <c r="D923" s="38"/>
      <c r="E923" s="38"/>
      <c r="F923" s="38"/>
      <c r="G923" s="39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</row>
    <row r="924" spans="1:30" ht="18.75" customHeight="1" x14ac:dyDescent="0.25">
      <c r="A924" s="38"/>
      <c r="B924" s="38"/>
      <c r="C924" s="38"/>
      <c r="D924" s="38"/>
      <c r="E924" s="38"/>
      <c r="F924" s="38"/>
      <c r="G924" s="39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</row>
    <row r="925" spans="1:30" ht="18.75" customHeight="1" x14ac:dyDescent="0.25">
      <c r="A925" s="38"/>
      <c r="B925" s="38"/>
      <c r="C925" s="38"/>
      <c r="D925" s="38"/>
      <c r="E925" s="38"/>
      <c r="F925" s="38"/>
      <c r="G925" s="39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</row>
    <row r="926" spans="1:30" ht="18.75" customHeight="1" x14ac:dyDescent="0.25">
      <c r="A926" s="38"/>
      <c r="B926" s="38"/>
      <c r="C926" s="38"/>
      <c r="D926" s="38"/>
      <c r="E926" s="38"/>
      <c r="F926" s="38"/>
      <c r="G926" s="39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</row>
    <row r="927" spans="1:30" ht="18.75" customHeight="1" x14ac:dyDescent="0.25">
      <c r="A927" s="38"/>
      <c r="B927" s="38"/>
      <c r="C927" s="38"/>
      <c r="D927" s="38"/>
      <c r="E927" s="38"/>
      <c r="F927" s="38"/>
      <c r="G927" s="39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</row>
    <row r="928" spans="1:30" ht="18.75" customHeight="1" x14ac:dyDescent="0.25">
      <c r="A928" s="38"/>
      <c r="B928" s="38"/>
      <c r="C928" s="38"/>
      <c r="D928" s="38"/>
      <c r="E928" s="38"/>
      <c r="F928" s="38"/>
      <c r="G928" s="39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</row>
    <row r="929" spans="1:30" ht="18.75" customHeight="1" x14ac:dyDescent="0.25">
      <c r="A929" s="38"/>
      <c r="B929" s="38"/>
      <c r="C929" s="38"/>
      <c r="D929" s="38"/>
      <c r="E929" s="38"/>
      <c r="F929" s="38"/>
      <c r="G929" s="39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</row>
    <row r="930" spans="1:30" ht="18.75" customHeight="1" x14ac:dyDescent="0.25">
      <c r="A930" s="38"/>
      <c r="B930" s="38"/>
      <c r="C930" s="38"/>
      <c r="D930" s="38"/>
      <c r="E930" s="38"/>
      <c r="F930" s="38"/>
      <c r="G930" s="39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</row>
    <row r="931" spans="1:30" ht="18.75" customHeight="1" x14ac:dyDescent="0.25">
      <c r="A931" s="38"/>
      <c r="B931" s="38"/>
      <c r="C931" s="38"/>
      <c r="D931" s="38"/>
      <c r="E931" s="38"/>
      <c r="F931" s="38"/>
      <c r="G931" s="39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</row>
    <row r="932" spans="1:30" ht="18.75" customHeight="1" x14ac:dyDescent="0.25">
      <c r="A932" s="38"/>
      <c r="B932" s="38"/>
      <c r="C932" s="38"/>
      <c r="D932" s="38"/>
      <c r="E932" s="38"/>
      <c r="F932" s="38"/>
      <c r="G932" s="39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</row>
    <row r="933" spans="1:30" ht="18.75" customHeight="1" x14ac:dyDescent="0.25">
      <c r="A933" s="38"/>
      <c r="B933" s="38"/>
      <c r="C933" s="38"/>
      <c r="D933" s="38"/>
      <c r="E933" s="38"/>
      <c r="F933" s="38"/>
      <c r="G933" s="39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</row>
    <row r="934" spans="1:30" ht="18.75" customHeight="1" x14ac:dyDescent="0.25">
      <c r="A934" s="38"/>
      <c r="B934" s="38"/>
      <c r="C934" s="38"/>
      <c r="D934" s="38"/>
      <c r="E934" s="38"/>
      <c r="F934" s="38"/>
      <c r="G934" s="39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</row>
    <row r="935" spans="1:30" ht="18.75" customHeight="1" x14ac:dyDescent="0.25">
      <c r="A935" s="38"/>
      <c r="B935" s="38"/>
      <c r="C935" s="38"/>
      <c r="D935" s="38"/>
      <c r="E935" s="38"/>
      <c r="F935" s="38"/>
      <c r="G935" s="39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</row>
    <row r="936" spans="1:30" ht="18.75" customHeight="1" x14ac:dyDescent="0.25">
      <c r="A936" s="38"/>
      <c r="B936" s="38"/>
      <c r="C936" s="38"/>
      <c r="D936" s="38"/>
      <c r="E936" s="38"/>
      <c r="F936" s="38"/>
      <c r="G936" s="39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</row>
    <row r="937" spans="1:30" ht="18.75" customHeight="1" x14ac:dyDescent="0.25">
      <c r="A937" s="38"/>
      <c r="B937" s="38"/>
      <c r="C937" s="38"/>
      <c r="D937" s="38"/>
      <c r="E937" s="38"/>
      <c r="F937" s="38"/>
      <c r="G937" s="39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</row>
    <row r="938" spans="1:30" ht="18.75" customHeight="1" x14ac:dyDescent="0.25">
      <c r="A938" s="38"/>
      <c r="B938" s="38"/>
      <c r="C938" s="38"/>
      <c r="D938" s="38"/>
      <c r="E938" s="38"/>
      <c r="F938" s="38"/>
      <c r="G938" s="39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</row>
    <row r="939" spans="1:30" ht="18.75" customHeight="1" x14ac:dyDescent="0.25">
      <c r="A939" s="38"/>
      <c r="B939" s="38"/>
      <c r="C939" s="38"/>
      <c r="D939" s="38"/>
      <c r="E939" s="38"/>
      <c r="F939" s="38"/>
      <c r="G939" s="39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</row>
    <row r="940" spans="1:30" ht="18.75" customHeight="1" x14ac:dyDescent="0.25">
      <c r="A940" s="38"/>
      <c r="B940" s="38"/>
      <c r="C940" s="38"/>
      <c r="D940" s="38"/>
      <c r="E940" s="38"/>
      <c r="F940" s="38"/>
      <c r="G940" s="39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</row>
    <row r="941" spans="1:30" ht="18.75" customHeight="1" x14ac:dyDescent="0.25">
      <c r="A941" s="38"/>
      <c r="B941" s="38"/>
      <c r="C941" s="38"/>
      <c r="D941" s="38"/>
      <c r="E941" s="38"/>
      <c r="F941" s="38"/>
      <c r="G941" s="39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</row>
    <row r="942" spans="1:30" ht="18.75" customHeight="1" x14ac:dyDescent="0.25">
      <c r="A942" s="38"/>
      <c r="B942" s="38"/>
      <c r="C942" s="38"/>
      <c r="D942" s="38"/>
      <c r="E942" s="38"/>
      <c r="F942" s="38"/>
      <c r="G942" s="39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</row>
    <row r="943" spans="1:30" ht="18.75" customHeight="1" x14ac:dyDescent="0.25">
      <c r="A943" s="38"/>
      <c r="B943" s="38"/>
      <c r="C943" s="38"/>
      <c r="D943" s="38"/>
      <c r="E943" s="38"/>
      <c r="F943" s="38"/>
      <c r="G943" s="39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</row>
    <row r="944" spans="1:30" ht="18.75" customHeight="1" x14ac:dyDescent="0.25">
      <c r="A944" s="38"/>
      <c r="B944" s="38"/>
      <c r="C944" s="38"/>
      <c r="D944" s="38"/>
      <c r="E944" s="38"/>
      <c r="F944" s="38"/>
      <c r="G944" s="39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</row>
    <row r="945" spans="1:30" ht="18.75" customHeight="1" x14ac:dyDescent="0.25">
      <c r="A945" s="38"/>
      <c r="B945" s="38"/>
      <c r="C945" s="38"/>
      <c r="D945" s="38"/>
      <c r="E945" s="38"/>
      <c r="F945" s="38"/>
      <c r="G945" s="39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</row>
    <row r="946" spans="1:30" ht="18.75" customHeight="1" x14ac:dyDescent="0.25">
      <c r="A946" s="38"/>
      <c r="B946" s="38"/>
      <c r="C946" s="38"/>
      <c r="D946" s="38"/>
      <c r="E946" s="38"/>
      <c r="F946" s="38"/>
      <c r="G946" s="39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</row>
    <row r="947" spans="1:30" ht="18.75" customHeight="1" x14ac:dyDescent="0.25">
      <c r="A947" s="38"/>
      <c r="B947" s="38"/>
      <c r="C947" s="38"/>
      <c r="D947" s="38"/>
      <c r="E947" s="38"/>
      <c r="F947" s="38"/>
      <c r="G947" s="39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</row>
    <row r="948" spans="1:30" ht="18.75" customHeight="1" x14ac:dyDescent="0.25">
      <c r="A948" s="38"/>
      <c r="B948" s="38"/>
      <c r="C948" s="38"/>
      <c r="D948" s="38"/>
      <c r="E948" s="38"/>
      <c r="F948" s="38"/>
      <c r="G948" s="39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</row>
    <row r="949" spans="1:30" ht="18.75" customHeight="1" x14ac:dyDescent="0.25">
      <c r="A949" s="38"/>
      <c r="B949" s="38"/>
      <c r="C949" s="38"/>
      <c r="D949" s="38"/>
      <c r="E949" s="38"/>
      <c r="F949" s="38"/>
      <c r="G949" s="39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</row>
    <row r="950" spans="1:30" ht="18.75" customHeight="1" x14ac:dyDescent="0.25">
      <c r="A950" s="38"/>
      <c r="B950" s="38"/>
      <c r="C950" s="38"/>
      <c r="D950" s="38"/>
      <c r="E950" s="38"/>
      <c r="F950" s="38"/>
      <c r="G950" s="39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</row>
    <row r="951" spans="1:30" ht="18.75" customHeight="1" x14ac:dyDescent="0.25">
      <c r="A951" s="38"/>
      <c r="B951" s="38"/>
      <c r="C951" s="38"/>
      <c r="D951" s="38"/>
      <c r="E951" s="38"/>
      <c r="F951" s="38"/>
      <c r="G951" s="39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</row>
    <row r="952" spans="1:30" ht="18.75" customHeight="1" x14ac:dyDescent="0.25">
      <c r="A952" s="38"/>
      <c r="B952" s="38"/>
      <c r="C952" s="38"/>
      <c r="D952" s="38"/>
      <c r="E952" s="38"/>
      <c r="F952" s="38"/>
      <c r="G952" s="39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</row>
    <row r="953" spans="1:30" ht="18.75" customHeight="1" x14ac:dyDescent="0.25">
      <c r="A953" s="38"/>
      <c r="B953" s="38"/>
      <c r="C953" s="38"/>
      <c r="D953" s="38"/>
      <c r="E953" s="38"/>
      <c r="F953" s="38"/>
      <c r="G953" s="39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</row>
    <row r="954" spans="1:30" ht="18.75" customHeight="1" x14ac:dyDescent="0.25">
      <c r="A954" s="38"/>
      <c r="B954" s="38"/>
      <c r="C954" s="38"/>
      <c r="D954" s="38"/>
      <c r="E954" s="38"/>
      <c r="F954" s="38"/>
      <c r="G954" s="39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</row>
    <row r="955" spans="1:30" ht="18.75" customHeight="1" x14ac:dyDescent="0.25">
      <c r="A955" s="38"/>
      <c r="B955" s="38"/>
      <c r="C955" s="38"/>
      <c r="D955" s="38"/>
      <c r="E955" s="38"/>
      <c r="F955" s="38"/>
      <c r="G955" s="39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</row>
    <row r="956" spans="1:30" ht="18.75" customHeight="1" x14ac:dyDescent="0.25">
      <c r="A956" s="38"/>
      <c r="B956" s="38"/>
      <c r="C956" s="38"/>
      <c r="D956" s="38"/>
      <c r="E956" s="38"/>
      <c r="F956" s="38"/>
      <c r="G956" s="39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</row>
    <row r="957" spans="1:30" ht="18.75" customHeight="1" x14ac:dyDescent="0.25">
      <c r="A957" s="38"/>
      <c r="B957" s="38"/>
      <c r="C957" s="38"/>
      <c r="D957" s="38"/>
      <c r="E957" s="38"/>
      <c r="F957" s="38"/>
      <c r="G957" s="39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</row>
    <row r="958" spans="1:30" ht="18.75" customHeight="1" x14ac:dyDescent="0.25">
      <c r="A958" s="38"/>
      <c r="B958" s="38"/>
      <c r="C958" s="38"/>
      <c r="D958" s="38"/>
      <c r="E958" s="38"/>
      <c r="F958" s="38"/>
      <c r="G958" s="39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</row>
    <row r="959" spans="1:30" ht="18.75" customHeight="1" x14ac:dyDescent="0.25">
      <c r="A959" s="38"/>
      <c r="B959" s="38"/>
      <c r="C959" s="38"/>
      <c r="D959" s="38"/>
      <c r="E959" s="38"/>
      <c r="F959" s="38"/>
      <c r="G959" s="39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</row>
    <row r="960" spans="1:30" ht="18.75" customHeight="1" x14ac:dyDescent="0.25">
      <c r="A960" s="38"/>
      <c r="B960" s="38"/>
      <c r="C960" s="38"/>
      <c r="D960" s="38"/>
      <c r="E960" s="38"/>
      <c r="F960" s="38"/>
      <c r="G960" s="39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</row>
    <row r="961" spans="1:30" ht="18.75" customHeight="1" x14ac:dyDescent="0.25">
      <c r="A961" s="38"/>
      <c r="B961" s="38"/>
      <c r="C961" s="38"/>
      <c r="D961" s="38"/>
      <c r="E961" s="38"/>
      <c r="F961" s="38"/>
      <c r="G961" s="39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</row>
    <row r="962" spans="1:30" ht="18.75" customHeight="1" x14ac:dyDescent="0.25">
      <c r="A962" s="38"/>
      <c r="B962" s="38"/>
      <c r="C962" s="38"/>
      <c r="D962" s="38"/>
      <c r="E962" s="38"/>
      <c r="F962" s="38"/>
      <c r="G962" s="39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</row>
    <row r="963" spans="1:30" ht="18.75" customHeight="1" x14ac:dyDescent="0.25">
      <c r="A963" s="38"/>
      <c r="B963" s="38"/>
      <c r="C963" s="38"/>
      <c r="D963" s="38"/>
      <c r="E963" s="38"/>
      <c r="F963" s="38"/>
      <c r="G963" s="39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</row>
    <row r="964" spans="1:30" ht="18.75" customHeight="1" x14ac:dyDescent="0.25">
      <c r="A964" s="38"/>
      <c r="B964" s="38"/>
      <c r="C964" s="38"/>
      <c r="D964" s="38"/>
      <c r="E964" s="38"/>
      <c r="F964" s="38"/>
      <c r="G964" s="39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</row>
    <row r="965" spans="1:30" ht="18.75" customHeight="1" x14ac:dyDescent="0.25">
      <c r="A965" s="38"/>
      <c r="B965" s="38"/>
      <c r="C965" s="38"/>
      <c r="D965" s="38"/>
      <c r="E965" s="38"/>
      <c r="F965" s="38"/>
      <c r="G965" s="39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</row>
    <row r="966" spans="1:30" ht="18.75" customHeight="1" x14ac:dyDescent="0.25">
      <c r="A966" s="38"/>
      <c r="B966" s="38"/>
      <c r="C966" s="38"/>
      <c r="D966" s="38"/>
      <c r="E966" s="38"/>
      <c r="F966" s="38"/>
      <c r="G966" s="39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</row>
    <row r="967" spans="1:30" ht="18.75" customHeight="1" x14ac:dyDescent="0.25">
      <c r="A967" s="38"/>
      <c r="B967" s="38"/>
      <c r="C967" s="38"/>
      <c r="D967" s="38"/>
      <c r="E967" s="38"/>
      <c r="F967" s="38"/>
      <c r="G967" s="39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</row>
    <row r="968" spans="1:30" ht="18.75" customHeight="1" x14ac:dyDescent="0.25">
      <c r="A968" s="38"/>
      <c r="B968" s="38"/>
      <c r="C968" s="38"/>
      <c r="D968" s="38"/>
      <c r="E968" s="38"/>
      <c r="F968" s="38"/>
      <c r="G968" s="39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</row>
    <row r="969" spans="1:30" ht="18.75" customHeight="1" x14ac:dyDescent="0.25">
      <c r="A969" s="38"/>
      <c r="B969" s="38"/>
      <c r="C969" s="38"/>
      <c r="D969" s="38"/>
      <c r="E969" s="38"/>
      <c r="F969" s="38"/>
      <c r="G969" s="39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</row>
    <row r="970" spans="1:30" ht="18.75" customHeight="1" x14ac:dyDescent="0.25">
      <c r="A970" s="38"/>
      <c r="B970" s="38"/>
      <c r="C970" s="38"/>
      <c r="D970" s="38"/>
      <c r="E970" s="38"/>
      <c r="F970" s="38"/>
      <c r="G970" s="39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</row>
    <row r="971" spans="1:30" ht="18.75" customHeight="1" x14ac:dyDescent="0.25">
      <c r="A971" s="38"/>
      <c r="B971" s="38"/>
      <c r="C971" s="38"/>
      <c r="D971" s="38"/>
      <c r="E971" s="38"/>
      <c r="F971" s="38"/>
      <c r="G971" s="39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</row>
    <row r="972" spans="1:30" ht="18.75" customHeight="1" x14ac:dyDescent="0.25">
      <c r="A972" s="38"/>
      <c r="B972" s="38"/>
      <c r="C972" s="38"/>
      <c r="D972" s="38"/>
      <c r="E972" s="38"/>
      <c r="F972" s="38"/>
      <c r="G972" s="39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</row>
    <row r="973" spans="1:30" ht="18.75" customHeight="1" x14ac:dyDescent="0.25">
      <c r="A973" s="38"/>
      <c r="B973" s="38"/>
      <c r="C973" s="38"/>
      <c r="D973" s="38"/>
      <c r="E973" s="38"/>
      <c r="F973" s="38"/>
      <c r="G973" s="39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</row>
    <row r="974" spans="1:30" ht="18.75" customHeight="1" x14ac:dyDescent="0.25">
      <c r="A974" s="38"/>
      <c r="B974" s="38"/>
      <c r="C974" s="38"/>
      <c r="D974" s="38"/>
      <c r="E974" s="38"/>
      <c r="F974" s="38"/>
      <c r="G974" s="39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</row>
    <row r="975" spans="1:30" ht="18.75" customHeight="1" x14ac:dyDescent="0.25">
      <c r="A975" s="38"/>
      <c r="B975" s="38"/>
      <c r="C975" s="38"/>
      <c r="D975" s="38"/>
      <c r="E975" s="38"/>
      <c r="F975" s="38"/>
      <c r="G975" s="39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</row>
    <row r="976" spans="1:30" ht="18.75" customHeight="1" x14ac:dyDescent="0.25">
      <c r="A976" s="38"/>
      <c r="B976" s="38"/>
      <c r="C976" s="38"/>
      <c r="D976" s="38"/>
      <c r="E976" s="38"/>
      <c r="F976" s="38"/>
      <c r="G976" s="39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</row>
    <row r="977" spans="1:30" ht="18.75" customHeight="1" x14ac:dyDescent="0.25">
      <c r="A977" s="38"/>
      <c r="B977" s="38"/>
      <c r="C977" s="38"/>
      <c r="D977" s="38"/>
      <c r="E977" s="38"/>
      <c r="F977" s="38"/>
      <c r="G977" s="39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</row>
    <row r="978" spans="1:30" ht="18.75" customHeight="1" x14ac:dyDescent="0.25">
      <c r="A978" s="38"/>
      <c r="B978" s="38"/>
      <c r="C978" s="38"/>
      <c r="D978" s="38"/>
      <c r="E978" s="38"/>
      <c r="F978" s="38"/>
      <c r="G978" s="39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</row>
    <row r="979" spans="1:30" ht="18.75" customHeight="1" x14ac:dyDescent="0.25">
      <c r="A979" s="38"/>
      <c r="B979" s="38"/>
      <c r="C979" s="38"/>
      <c r="D979" s="38"/>
      <c r="E979" s="38"/>
      <c r="F979" s="38"/>
      <c r="G979" s="39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</row>
    <row r="980" spans="1:30" ht="18.75" customHeight="1" x14ac:dyDescent="0.25">
      <c r="A980" s="38"/>
      <c r="B980" s="38"/>
      <c r="C980" s="38"/>
      <c r="D980" s="38"/>
      <c r="E980" s="38"/>
      <c r="F980" s="38"/>
      <c r="G980" s="39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</row>
    <row r="981" spans="1:30" ht="18.75" customHeight="1" x14ac:dyDescent="0.25">
      <c r="A981" s="38"/>
      <c r="B981" s="38"/>
      <c r="C981" s="38"/>
      <c r="D981" s="38"/>
      <c r="E981" s="38"/>
      <c r="F981" s="38"/>
      <c r="G981" s="39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</row>
    <row r="982" spans="1:30" ht="18.75" customHeight="1" x14ac:dyDescent="0.25">
      <c r="A982" s="38"/>
      <c r="B982" s="38"/>
      <c r="C982" s="38"/>
      <c r="D982" s="38"/>
      <c r="E982" s="38"/>
      <c r="F982" s="38"/>
      <c r="G982" s="39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</row>
    <row r="983" spans="1:30" ht="18.75" customHeight="1" x14ac:dyDescent="0.25">
      <c r="A983" s="38"/>
      <c r="B983" s="38"/>
      <c r="C983" s="38"/>
      <c r="D983" s="38"/>
      <c r="E983" s="38"/>
      <c r="F983" s="38"/>
      <c r="G983" s="39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</row>
    <row r="984" spans="1:30" ht="18.75" customHeight="1" x14ac:dyDescent="0.25">
      <c r="A984" s="38"/>
      <c r="B984" s="38"/>
      <c r="C984" s="38"/>
      <c r="D984" s="38"/>
      <c r="E984" s="38"/>
      <c r="F984" s="38"/>
      <c r="G984" s="39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</row>
    <row r="985" spans="1:30" ht="18.75" customHeight="1" x14ac:dyDescent="0.25">
      <c r="A985" s="38"/>
      <c r="B985" s="38"/>
      <c r="C985" s="38"/>
      <c r="D985" s="38"/>
      <c r="E985" s="38"/>
      <c r="F985" s="38"/>
      <c r="G985" s="39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</row>
    <row r="986" spans="1:30" ht="18.75" customHeight="1" x14ac:dyDescent="0.25">
      <c r="A986" s="38"/>
      <c r="B986" s="38"/>
      <c r="C986" s="38"/>
      <c r="D986" s="38"/>
      <c r="E986" s="38"/>
      <c r="F986" s="38"/>
      <c r="G986" s="39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</row>
    <row r="987" spans="1:30" ht="18.75" customHeight="1" x14ac:dyDescent="0.25">
      <c r="A987" s="38"/>
      <c r="B987" s="38"/>
      <c r="C987" s="38"/>
      <c r="D987" s="38"/>
      <c r="E987" s="38"/>
      <c r="F987" s="38"/>
      <c r="G987" s="39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</row>
    <row r="988" spans="1:30" ht="18.75" customHeight="1" x14ac:dyDescent="0.25">
      <c r="A988" s="38"/>
      <c r="B988" s="38"/>
      <c r="C988" s="38"/>
      <c r="D988" s="38"/>
      <c r="E988" s="38"/>
      <c r="F988" s="38"/>
      <c r="G988" s="39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</row>
    <row r="989" spans="1:30" ht="18.75" customHeight="1" x14ac:dyDescent="0.25">
      <c r="A989" s="38"/>
      <c r="B989" s="38"/>
      <c r="C989" s="38"/>
      <c r="D989" s="38"/>
      <c r="E989" s="38"/>
      <c r="F989" s="38"/>
      <c r="G989" s="39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</row>
    <row r="990" spans="1:30" ht="18.75" customHeight="1" x14ac:dyDescent="0.25">
      <c r="A990" s="38"/>
      <c r="B990" s="38"/>
      <c r="C990" s="38"/>
      <c r="D990" s="38"/>
      <c r="E990" s="38"/>
      <c r="F990" s="38"/>
      <c r="G990" s="39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</row>
    <row r="991" spans="1:30" ht="18.75" customHeight="1" x14ac:dyDescent="0.25">
      <c r="A991" s="38"/>
      <c r="B991" s="38"/>
      <c r="C991" s="38"/>
      <c r="D991" s="38"/>
      <c r="E991" s="38"/>
      <c r="F991" s="38"/>
      <c r="G991" s="39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</row>
    <row r="992" spans="1:30" ht="18.75" customHeight="1" x14ac:dyDescent="0.25">
      <c r="A992" s="38"/>
      <c r="B992" s="38"/>
      <c r="C992" s="38"/>
      <c r="D992" s="38"/>
      <c r="E992" s="38"/>
      <c r="F992" s="38"/>
      <c r="G992" s="39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</row>
    <row r="993" spans="1:30" ht="18.75" customHeight="1" x14ac:dyDescent="0.25">
      <c r="A993" s="38"/>
      <c r="B993" s="38"/>
      <c r="C993" s="38"/>
      <c r="D993" s="38"/>
      <c r="E993" s="38"/>
      <c r="F993" s="38"/>
      <c r="G993" s="39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</row>
    <row r="994" spans="1:30" ht="18.75" customHeight="1" x14ac:dyDescent="0.25">
      <c r="A994" s="38"/>
      <c r="B994" s="38"/>
      <c r="C994" s="38"/>
      <c r="D994" s="38"/>
      <c r="E994" s="38"/>
      <c r="F994" s="38"/>
      <c r="G994" s="39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</row>
    <row r="995" spans="1:30" ht="18.75" customHeight="1" x14ac:dyDescent="0.25">
      <c r="A995" s="38"/>
      <c r="B995" s="38"/>
      <c r="C995" s="38"/>
      <c r="D995" s="38"/>
      <c r="E995" s="38"/>
      <c r="F995" s="38"/>
      <c r="G995" s="39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</row>
    <row r="996" spans="1:30" ht="18.75" customHeight="1" x14ac:dyDescent="0.25">
      <c r="A996" s="38"/>
      <c r="B996" s="38"/>
      <c r="C996" s="38"/>
      <c r="D996" s="38"/>
      <c r="E996" s="38"/>
      <c r="F996" s="38"/>
      <c r="G996" s="39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</row>
    <row r="997" spans="1:30" ht="18.75" customHeight="1" x14ac:dyDescent="0.25">
      <c r="A997" s="38"/>
      <c r="B997" s="38"/>
      <c r="C997" s="38"/>
      <c r="D997" s="38"/>
      <c r="E997" s="38"/>
      <c r="F997" s="38"/>
      <c r="G997" s="39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</row>
    <row r="998" spans="1:30" ht="18.75" customHeight="1" x14ac:dyDescent="0.25">
      <c r="A998" s="38"/>
      <c r="B998" s="38"/>
      <c r="C998" s="38"/>
      <c r="D998" s="38"/>
      <c r="E998" s="38"/>
      <c r="F998" s="38"/>
      <c r="G998" s="39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</row>
    <row r="999" spans="1:30" ht="18.75" customHeight="1" x14ac:dyDescent="0.25">
      <c r="A999" s="38"/>
      <c r="B999" s="38"/>
      <c r="C999" s="38"/>
      <c r="D999" s="38"/>
      <c r="E999" s="38"/>
      <c r="F999" s="38"/>
      <c r="G999" s="39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</row>
    <row r="1000" spans="1:30" ht="18.75" customHeight="1" x14ac:dyDescent="0.25">
      <c r="A1000" s="38"/>
      <c r="B1000" s="38"/>
      <c r="C1000" s="38"/>
      <c r="D1000" s="38"/>
      <c r="E1000" s="38"/>
      <c r="F1000" s="38"/>
      <c r="G1000" s="39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</row>
    <row r="1001" spans="1:30" ht="18.75" customHeight="1" x14ac:dyDescent="0.25">
      <c r="A1001" s="38"/>
      <c r="B1001" s="38"/>
      <c r="C1001" s="38"/>
      <c r="D1001" s="38"/>
      <c r="E1001" s="38"/>
      <c r="F1001" s="38"/>
      <c r="G1001" s="39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</row>
    <row r="1002" spans="1:30" ht="18.75" customHeight="1" x14ac:dyDescent="0.25">
      <c r="A1002" s="38"/>
      <c r="B1002" s="38"/>
      <c r="C1002" s="38"/>
      <c r="D1002" s="38"/>
      <c r="E1002" s="38"/>
      <c r="F1002" s="38"/>
      <c r="G1002" s="39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</row>
    <row r="1003" spans="1:30" ht="18.75" customHeight="1" x14ac:dyDescent="0.25">
      <c r="A1003" s="38"/>
      <c r="B1003" s="38"/>
      <c r="C1003" s="38"/>
      <c r="D1003" s="38"/>
      <c r="E1003" s="38"/>
      <c r="F1003" s="38"/>
      <c r="G1003" s="39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</row>
    <row r="1004" spans="1:30" ht="18.75" customHeight="1" x14ac:dyDescent="0.25">
      <c r="A1004" s="38"/>
      <c r="B1004" s="38"/>
      <c r="C1004" s="38"/>
      <c r="D1004" s="38"/>
      <c r="E1004" s="38"/>
      <c r="F1004" s="38"/>
      <c r="G1004" s="39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</row>
    <row r="1005" spans="1:30" ht="18.75" customHeight="1" x14ac:dyDescent="0.25">
      <c r="A1005" s="38"/>
      <c r="B1005" s="38"/>
      <c r="C1005" s="38"/>
      <c r="D1005" s="38"/>
      <c r="E1005" s="38"/>
      <c r="F1005" s="38"/>
      <c r="G1005" s="39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</row>
    <row r="1006" spans="1:30" ht="18.75" customHeight="1" x14ac:dyDescent="0.25">
      <c r="A1006" s="38"/>
      <c r="B1006" s="38"/>
      <c r="C1006" s="38"/>
      <c r="D1006" s="38"/>
      <c r="E1006" s="38"/>
      <c r="F1006" s="38"/>
      <c r="G1006" s="39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</row>
    <row r="1007" spans="1:30" ht="18.75" customHeight="1" x14ac:dyDescent="0.25">
      <c r="A1007" s="38"/>
      <c r="B1007" s="38"/>
      <c r="C1007" s="38"/>
      <c r="D1007" s="38"/>
      <c r="E1007" s="38"/>
      <c r="F1007" s="38"/>
      <c r="G1007" s="39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</row>
    <row r="1008" spans="1:30" ht="18.75" customHeight="1" x14ac:dyDescent="0.25">
      <c r="A1008" s="38"/>
      <c r="B1008" s="38"/>
      <c r="C1008" s="38"/>
      <c r="D1008" s="38"/>
      <c r="E1008" s="38"/>
      <c r="F1008" s="38"/>
      <c r="G1008" s="39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</row>
  </sheetData>
  <sheetProtection algorithmName="SHA-512" hashValue="eu3FEFHMF9MQkYm8NZUxGNUPKZWX8PahtZ8aKXNJYkcS04pFc5PcixfEYiTSRYHZLMuoBmbfOO0VjTBtgicclA==" saltValue="2o9E0M0qWscHzIqJSnTLMg==" spinCount="100000" sheet="1" objects="1" scenarios="1" selectLockedCells="1"/>
  <mergeCells count="30">
    <mergeCell ref="AA9:AA10"/>
    <mergeCell ref="AB9:AB11"/>
    <mergeCell ref="Q9:Q10"/>
    <mergeCell ref="R9:R10"/>
    <mergeCell ref="S9:S11"/>
    <mergeCell ref="T9:T10"/>
    <mergeCell ref="U9:U10"/>
    <mergeCell ref="V9:V10"/>
    <mergeCell ref="K10:K11"/>
    <mergeCell ref="W9:W10"/>
    <mergeCell ref="X9:X10"/>
    <mergeCell ref="Y9:Y10"/>
    <mergeCell ref="Z9:Z10"/>
    <mergeCell ref="P9:P10"/>
    <mergeCell ref="K2:AD4"/>
    <mergeCell ref="K5:AD7"/>
    <mergeCell ref="B9:B12"/>
    <mergeCell ref="C9:C12"/>
    <mergeCell ref="D9:D10"/>
    <mergeCell ref="E9:E11"/>
    <mergeCell ref="F9:F11"/>
    <mergeCell ref="G9:G12"/>
    <mergeCell ref="H9:H10"/>
    <mergeCell ref="I9:I10"/>
    <mergeCell ref="J9:J11"/>
    <mergeCell ref="L9:L11"/>
    <mergeCell ref="M9:M11"/>
    <mergeCell ref="N9:N11"/>
    <mergeCell ref="O9:O11"/>
    <mergeCell ref="AD9:AD12"/>
  </mergeCells>
  <dataValidations disablePrompts="1" count="2">
    <dataValidation type="list" allowBlank="1" showErrorMessage="1" sqref="G13:G62" xr:uid="{D04209BE-21C8-FF4C-A52F-627C4BE3363C}">
      <formula1>"1,0"</formula1>
    </dataValidation>
    <dataValidation allowBlank="1" showErrorMessage="1" sqref="J13:K62" xr:uid="{384D6C49-F383-EE48-BF42-5F88BD46ED4C}"/>
  </dataValidation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A174-AB0E-CD41-ADBA-873D96EEEA75}">
  <dimension ref="B8:AD80"/>
  <sheetViews>
    <sheetView showGridLines="0" zoomScale="70" zoomScaleNormal="70" workbookViewId="0">
      <selection activeCell="AG41" sqref="AG41"/>
    </sheetView>
  </sheetViews>
  <sheetFormatPr baseColWidth="10" defaultRowHeight="16" x14ac:dyDescent="0.2"/>
  <cols>
    <col min="1" max="1" width="3.33203125" customWidth="1"/>
    <col min="2" max="3" width="10.83203125" customWidth="1"/>
    <col min="7" max="7" width="10.83203125" customWidth="1"/>
    <col min="10" max="10" width="10.83203125" customWidth="1"/>
    <col min="13" max="13" width="10.83203125" customWidth="1"/>
    <col min="16" max="16" width="1" customWidth="1"/>
    <col min="31" max="31" width="3.33203125" customWidth="1"/>
    <col min="32" max="38" width="14.83203125" customWidth="1"/>
  </cols>
  <sheetData>
    <row r="8" spans="2:30" ht="20" customHeight="1" x14ac:dyDescent="0.2"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</row>
    <row r="9" spans="2:30" ht="20" customHeight="1" x14ac:dyDescent="0.2"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</row>
    <row r="10" spans="2:30" ht="20" customHeight="1" x14ac:dyDescent="0.2">
      <c r="B10" s="114" t="s">
        <v>87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</row>
    <row r="11" spans="2:30" ht="20" customHeight="1" x14ac:dyDescent="0.2"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</row>
    <row r="12" spans="2:30" ht="20" customHeight="1" x14ac:dyDescent="0.2">
      <c r="B12" s="121" t="s">
        <v>82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</row>
    <row r="13" spans="2:30" ht="20" customHeight="1" x14ac:dyDescent="0.2"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</row>
    <row r="14" spans="2:30" ht="20" customHeight="1" x14ac:dyDescent="0.2"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</row>
    <row r="15" spans="2:30" ht="20" customHeight="1" x14ac:dyDescent="0.2"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</row>
    <row r="16" spans="2:30" ht="20" customHeight="1" x14ac:dyDescent="0.2">
      <c r="B16" s="115" t="s">
        <v>25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</row>
    <row r="17" spans="2:30" ht="20" customHeight="1" x14ac:dyDescent="0.2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</row>
    <row r="18" spans="2:30" ht="20" customHeight="1" x14ac:dyDescent="0.2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</row>
    <row r="19" spans="2:30" ht="20" customHeight="1" x14ac:dyDescent="0.2">
      <c r="B19" s="116" t="s">
        <v>24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</row>
    <row r="20" spans="2:30" ht="20" customHeight="1" x14ac:dyDescent="0.2"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</row>
    <row r="21" spans="2:30" ht="20" customHeight="1" x14ac:dyDescent="0.2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</row>
    <row r="22" spans="2:30" ht="20" customHeight="1" x14ac:dyDescent="0.2">
      <c r="B22" s="116" t="s">
        <v>27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</row>
    <row r="23" spans="2:30" ht="20" customHeight="1" x14ac:dyDescent="0.2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</row>
    <row r="24" spans="2:30" ht="20" customHeight="1" x14ac:dyDescent="0.2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</row>
    <row r="25" spans="2:30" ht="20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2:30" ht="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0" ht="20" customHeight="1" x14ac:dyDescent="0.2"/>
    <row r="28" spans="2:30" ht="20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02" t="s">
        <v>88</v>
      </c>
      <c r="N28" s="103"/>
      <c r="O28" s="1"/>
      <c r="P28" s="1"/>
      <c r="Q28" s="1"/>
      <c r="R28" s="1"/>
      <c r="S28" s="1"/>
      <c r="T28" s="1"/>
    </row>
    <row r="29" spans="2:30" ht="20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04"/>
      <c r="N29" s="105"/>
      <c r="O29" s="1"/>
      <c r="P29" s="1"/>
      <c r="Q29" s="1"/>
      <c r="R29" s="1"/>
      <c r="S29" s="1"/>
      <c r="T29" s="1"/>
    </row>
    <row r="30" spans="2:30" ht="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5"/>
      <c r="N30" s="6"/>
      <c r="O30" s="1"/>
      <c r="P30" s="1"/>
      <c r="Q30" s="1"/>
      <c r="R30" s="1"/>
      <c r="S30" s="1"/>
      <c r="T30" s="1"/>
    </row>
    <row r="31" spans="2:30" ht="20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7"/>
      <c r="N31" s="4"/>
      <c r="O31" s="1"/>
      <c r="P31" s="1"/>
      <c r="Q31" s="1"/>
      <c r="R31" s="1"/>
      <c r="S31" s="1"/>
      <c r="T31" s="1"/>
    </row>
    <row r="32" spans="2:30" ht="20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7"/>
      <c r="N32" s="4"/>
      <c r="O32" s="1"/>
      <c r="P32" s="1"/>
      <c r="Q32" s="1"/>
      <c r="R32" s="1"/>
      <c r="S32" s="1"/>
      <c r="T32" s="1"/>
    </row>
    <row r="33" spans="2:30" ht="20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3"/>
      <c r="O33" s="1"/>
      <c r="P33" s="1"/>
      <c r="Q33" s="1"/>
      <c r="R33" s="1"/>
      <c r="S33" s="1"/>
      <c r="T33" s="1"/>
    </row>
    <row r="34" spans="2:30" ht="20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02" t="s">
        <v>0</v>
      </c>
      <c r="N34" s="103"/>
      <c r="O34" s="1"/>
      <c r="P34" s="1"/>
      <c r="Q34" s="1"/>
      <c r="R34" s="1"/>
      <c r="S34" s="1"/>
      <c r="T34" s="1"/>
    </row>
    <row r="35" spans="2:30" ht="20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04"/>
      <c r="N35" s="105"/>
      <c r="O35" s="1"/>
      <c r="P35" s="1"/>
      <c r="Q35" s="1"/>
      <c r="R35" s="1"/>
      <c r="S35" s="1"/>
      <c r="T35" s="1"/>
    </row>
    <row r="36" spans="2:30" ht="20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"/>
      <c r="O36" s="1"/>
      <c r="P36" s="1"/>
      <c r="Q36" s="1"/>
      <c r="R36" s="1"/>
    </row>
    <row r="37" spans="2:30" ht="20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/>
      <c r="O37" s="1"/>
      <c r="P37" s="1"/>
      <c r="Q37" s="1"/>
      <c r="R37" s="1"/>
      <c r="W37" s="1"/>
    </row>
    <row r="38" spans="2:30" ht="20" customHeight="1" x14ac:dyDescent="0.25">
      <c r="B38" s="1"/>
      <c r="C38" s="1"/>
      <c r="D38" s="1"/>
      <c r="E38" s="1"/>
      <c r="F38" s="102" t="s">
        <v>1</v>
      </c>
      <c r="G38" s="103"/>
      <c r="H38" s="3"/>
      <c r="I38" s="8"/>
      <c r="J38" s="8"/>
      <c r="K38" s="8"/>
      <c r="L38" s="8"/>
      <c r="M38" s="8"/>
      <c r="N38" s="3"/>
      <c r="O38" s="8"/>
      <c r="P38" s="8"/>
      <c r="Q38" s="8"/>
      <c r="R38" s="8"/>
      <c r="S38" s="8"/>
      <c r="T38" s="8"/>
      <c r="U38" s="2"/>
      <c r="V38" s="102" t="s">
        <v>1</v>
      </c>
      <c r="W38" s="103"/>
    </row>
    <row r="39" spans="2:30" ht="20" customHeight="1" x14ac:dyDescent="0.25">
      <c r="B39" s="1"/>
      <c r="C39" s="1"/>
      <c r="D39" s="1"/>
      <c r="E39" s="1"/>
      <c r="F39" s="104"/>
      <c r="G39" s="10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T39" s="1"/>
      <c r="U39" s="1"/>
      <c r="V39" s="104"/>
      <c r="W39" s="105"/>
    </row>
    <row r="40" spans="2:30" ht="20" customHeight="1" x14ac:dyDescent="0.25">
      <c r="B40" s="1"/>
      <c r="C40" s="1"/>
      <c r="D40" s="1"/>
      <c r="E40" s="1"/>
      <c r="F40" s="5"/>
      <c r="G40" s="6"/>
      <c r="H40" s="1"/>
      <c r="I40" s="1"/>
      <c r="J40" s="1"/>
      <c r="V40" s="5"/>
      <c r="W40" s="6"/>
    </row>
    <row r="41" spans="2:30" ht="20" customHeight="1" x14ac:dyDescent="0.25">
      <c r="B41" s="1"/>
      <c r="C41" s="1"/>
      <c r="D41" s="1"/>
      <c r="E41" s="1"/>
      <c r="F41" s="7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7"/>
      <c r="W41" s="4"/>
      <c r="X41" s="1"/>
      <c r="Y41" s="1"/>
      <c r="Z41" s="1"/>
      <c r="AA41" s="1"/>
      <c r="AB41" s="1"/>
      <c r="AC41" s="1"/>
      <c r="AD41" s="1"/>
    </row>
    <row r="42" spans="2:30" ht="20" customHeight="1" x14ac:dyDescent="0.25">
      <c r="B42" s="1"/>
      <c r="C42" s="1"/>
      <c r="D42" s="106" t="s">
        <v>14</v>
      </c>
      <c r="E42" s="107"/>
      <c r="F42" s="2"/>
      <c r="G42" s="3"/>
      <c r="H42" s="106" t="s">
        <v>3</v>
      </c>
      <c r="I42" s="107"/>
      <c r="L42" s="1"/>
      <c r="M42" s="1"/>
      <c r="N42" s="1"/>
      <c r="O42" s="106" t="s">
        <v>14</v>
      </c>
      <c r="P42" s="118"/>
      <c r="Q42" s="107"/>
      <c r="R42" s="3"/>
      <c r="S42" s="8"/>
      <c r="T42" s="8"/>
      <c r="U42" s="8"/>
      <c r="V42" s="2"/>
      <c r="W42" s="3"/>
      <c r="X42" s="8"/>
      <c r="Y42" s="8"/>
      <c r="Z42" s="8"/>
      <c r="AA42" s="8"/>
      <c r="AB42" s="1"/>
      <c r="AC42" s="1"/>
      <c r="AD42" s="1"/>
    </row>
    <row r="43" spans="2:30" ht="20" customHeight="1" x14ac:dyDescent="0.25">
      <c r="B43" s="1"/>
      <c r="C43" s="1"/>
      <c r="D43" s="108"/>
      <c r="E43" s="109"/>
      <c r="F43" s="1"/>
      <c r="G43" s="1"/>
      <c r="H43" s="108"/>
      <c r="I43" s="109"/>
      <c r="L43" s="1"/>
      <c r="M43" s="1"/>
      <c r="N43" s="1"/>
      <c r="O43" s="108"/>
      <c r="P43" s="119"/>
      <c r="Q43" s="109"/>
      <c r="R43" s="1"/>
      <c r="S43" s="1"/>
      <c r="T43" s="1"/>
      <c r="U43" s="1"/>
      <c r="V43" s="1"/>
      <c r="W43" s="1"/>
      <c r="X43" s="1"/>
      <c r="Y43" s="1"/>
      <c r="Z43" s="1"/>
      <c r="AA43" s="1"/>
      <c r="AB43" s="4"/>
      <c r="AC43" s="1"/>
      <c r="AD43" s="1"/>
    </row>
    <row r="44" spans="2:30" ht="20" customHeight="1" x14ac:dyDescent="0.25">
      <c r="B44" s="1"/>
      <c r="C44" s="1"/>
      <c r="D44" s="7"/>
      <c r="E44" s="4"/>
      <c r="F44" s="1"/>
      <c r="G44" s="1"/>
      <c r="H44" s="1"/>
      <c r="I44" s="4"/>
      <c r="L44" s="1"/>
      <c r="M44" s="1"/>
      <c r="N44" s="1"/>
      <c r="O44" s="1"/>
      <c r="P44" s="1"/>
      <c r="Q44" s="4"/>
      <c r="R44" s="1"/>
      <c r="U44" s="1"/>
      <c r="V44" s="1"/>
      <c r="W44" s="1"/>
      <c r="X44" s="1"/>
      <c r="Y44" s="1"/>
      <c r="Z44" s="1"/>
      <c r="AA44" s="1"/>
      <c r="AB44" s="4"/>
      <c r="AC44" s="1"/>
      <c r="AD44" s="1"/>
    </row>
    <row r="45" spans="2:30" ht="20" customHeight="1" x14ac:dyDescent="0.25">
      <c r="B45" s="1"/>
      <c r="C45" s="1"/>
      <c r="D45" s="7"/>
      <c r="E45" s="4"/>
      <c r="F45" s="1"/>
      <c r="G45" s="1"/>
      <c r="I45" s="4"/>
      <c r="L45" s="1"/>
      <c r="M45" s="1"/>
      <c r="N45" s="1"/>
      <c r="O45" s="1"/>
      <c r="P45" s="1"/>
      <c r="Q45" s="4"/>
      <c r="R45" s="1"/>
      <c r="U45" s="1"/>
      <c r="V45" s="1"/>
      <c r="W45" s="1"/>
      <c r="X45" s="1"/>
      <c r="Y45" s="1"/>
      <c r="Z45" s="1"/>
      <c r="AA45" s="1"/>
      <c r="AB45" s="4"/>
      <c r="AC45" s="1"/>
      <c r="AD45" s="1"/>
    </row>
    <row r="46" spans="2:30" ht="20" customHeight="1" x14ac:dyDescent="0.25">
      <c r="B46" s="1"/>
      <c r="C46" s="1"/>
      <c r="D46" s="7"/>
      <c r="E46" s="4"/>
      <c r="F46" s="1"/>
      <c r="G46" s="1"/>
      <c r="I46" s="4"/>
      <c r="L46" s="126" t="s">
        <v>2</v>
      </c>
      <c r="M46" s="127"/>
      <c r="N46" s="1"/>
      <c r="O46" s="74"/>
      <c r="P46" s="74"/>
      <c r="Q46" s="3"/>
      <c r="R46" s="8"/>
      <c r="S46" s="106" t="s">
        <v>2</v>
      </c>
      <c r="T46" s="107"/>
      <c r="X46" s="1"/>
      <c r="Y46" s="1"/>
      <c r="Z46" s="1"/>
      <c r="AA46" s="106" t="s">
        <v>2</v>
      </c>
      <c r="AB46" s="107"/>
      <c r="AC46" s="1"/>
      <c r="AD46" s="1"/>
    </row>
    <row r="47" spans="2:30" ht="20" customHeight="1" x14ac:dyDescent="0.25">
      <c r="B47" s="1"/>
      <c r="C47" s="1"/>
      <c r="D47" s="7"/>
      <c r="E47" s="4"/>
      <c r="F47" s="1"/>
      <c r="G47" s="1"/>
      <c r="I47" s="4"/>
      <c r="L47" s="128"/>
      <c r="M47" s="129"/>
      <c r="N47" s="63"/>
      <c r="O47" s="75"/>
      <c r="P47" s="75"/>
      <c r="Q47" s="1"/>
      <c r="R47" s="1"/>
      <c r="S47" s="108"/>
      <c r="T47" s="109"/>
      <c r="X47" s="1"/>
      <c r="Y47" s="1"/>
      <c r="Z47" s="1"/>
      <c r="AA47" s="108"/>
      <c r="AB47" s="109"/>
      <c r="AC47" s="1"/>
      <c r="AD47" s="1"/>
    </row>
    <row r="48" spans="2:30" ht="20" customHeight="1" x14ac:dyDescent="0.25">
      <c r="B48" s="9"/>
      <c r="C48" s="9"/>
      <c r="D48" s="7"/>
      <c r="E48" s="4"/>
      <c r="F48" s="1"/>
      <c r="G48" s="1"/>
      <c r="I48" s="4"/>
      <c r="L48" s="64"/>
      <c r="M48" s="65"/>
      <c r="N48" s="1"/>
      <c r="O48" s="1"/>
      <c r="P48" s="1"/>
      <c r="Q48" s="1"/>
      <c r="R48" s="1"/>
      <c r="S48" s="5"/>
      <c r="T48" s="6"/>
      <c r="X48" s="1"/>
      <c r="Y48" s="1"/>
      <c r="Z48" s="1"/>
      <c r="AA48" s="5"/>
      <c r="AB48" s="6"/>
      <c r="AC48" s="1"/>
      <c r="AD48" s="1"/>
    </row>
    <row r="49" spans="2:30" ht="20" customHeight="1" x14ac:dyDescent="0.25">
      <c r="B49" s="9"/>
      <c r="C49" s="9"/>
      <c r="D49" s="7"/>
      <c r="E49" s="4"/>
      <c r="F49" s="1"/>
      <c r="G49" s="1"/>
      <c r="I49" s="4"/>
      <c r="L49" s="66"/>
      <c r="M49" s="67"/>
      <c r="N49" s="1"/>
      <c r="O49" s="1"/>
      <c r="P49" s="1"/>
      <c r="Q49" s="1"/>
      <c r="S49" s="7"/>
      <c r="T49" s="4"/>
      <c r="X49" s="1"/>
      <c r="Y49" s="1"/>
      <c r="Z49" s="1"/>
      <c r="AA49" s="7"/>
      <c r="AB49" s="4"/>
      <c r="AC49" s="1"/>
      <c r="AD49" s="1"/>
    </row>
    <row r="50" spans="2:30" ht="20" customHeight="1" thickBot="1" x14ac:dyDescent="0.3">
      <c r="B50" s="9"/>
      <c r="C50" s="9"/>
      <c r="D50" s="7"/>
      <c r="E50" s="4"/>
      <c r="F50" s="9"/>
      <c r="G50" s="1"/>
      <c r="I50" s="4"/>
      <c r="L50" s="66"/>
      <c r="M50" s="67"/>
      <c r="N50" s="1"/>
      <c r="O50" s="1"/>
      <c r="P50" s="1"/>
      <c r="Q50" s="1"/>
      <c r="S50" s="7"/>
      <c r="T50" s="4"/>
      <c r="X50" s="1"/>
      <c r="Y50" s="1"/>
      <c r="Z50" s="1"/>
      <c r="AA50" s="7"/>
      <c r="AB50" s="4"/>
      <c r="AC50" s="1"/>
      <c r="AD50" s="1"/>
    </row>
    <row r="51" spans="2:30" ht="20" customHeight="1" x14ac:dyDescent="0.25">
      <c r="B51" s="110" t="s">
        <v>6</v>
      </c>
      <c r="C51" s="111"/>
      <c r="D51" s="2"/>
      <c r="E51" s="3"/>
      <c r="F51" s="110" t="s">
        <v>8</v>
      </c>
      <c r="G51" s="111"/>
      <c r="I51" s="4"/>
      <c r="J51" s="110" t="s">
        <v>6</v>
      </c>
      <c r="K51" s="111"/>
      <c r="L51" s="68"/>
      <c r="M51" s="69"/>
      <c r="N51" s="130" t="s">
        <v>7</v>
      </c>
      <c r="O51" s="131"/>
      <c r="P51" s="10"/>
      <c r="Q51" s="110" t="s">
        <v>7</v>
      </c>
      <c r="R51" s="111"/>
      <c r="S51" s="2"/>
      <c r="T51" s="3"/>
      <c r="U51" s="110" t="s">
        <v>8</v>
      </c>
      <c r="V51" s="111"/>
      <c r="X51" s="1"/>
      <c r="Y51" s="110" t="s">
        <v>4</v>
      </c>
      <c r="Z51" s="111"/>
      <c r="AA51" s="2"/>
      <c r="AB51" s="3"/>
      <c r="AC51" s="110" t="s">
        <v>5</v>
      </c>
      <c r="AD51" s="111"/>
    </row>
    <row r="52" spans="2:30" ht="20" customHeight="1" thickBot="1" x14ac:dyDescent="0.3">
      <c r="B52" s="112"/>
      <c r="C52" s="113"/>
      <c r="D52" s="1"/>
      <c r="E52" s="1"/>
      <c r="F52" s="112"/>
      <c r="G52" s="113"/>
      <c r="I52" s="4"/>
      <c r="J52" s="112"/>
      <c r="K52" s="113"/>
      <c r="L52" s="1"/>
      <c r="M52" s="1"/>
      <c r="N52" s="132"/>
      <c r="O52" s="133"/>
      <c r="P52" s="10"/>
      <c r="Q52" s="112"/>
      <c r="R52" s="113"/>
      <c r="T52" s="1"/>
      <c r="U52" s="112"/>
      <c r="V52" s="113"/>
      <c r="X52" s="1"/>
      <c r="Y52" s="112"/>
      <c r="Z52" s="113"/>
      <c r="AA52" s="1"/>
      <c r="AB52" s="1"/>
      <c r="AC52" s="112"/>
      <c r="AD52" s="113"/>
    </row>
    <row r="53" spans="2:30" ht="5" customHeight="1" x14ac:dyDescent="0.25">
      <c r="H53" s="9"/>
      <c r="I53" s="4"/>
      <c r="J53" s="1"/>
    </row>
    <row r="54" spans="2:30" s="1" customFormat="1" ht="20" customHeight="1" x14ac:dyDescent="0.25">
      <c r="B54" s="122" t="s">
        <v>84</v>
      </c>
      <c r="C54" s="123"/>
      <c r="I54" s="4"/>
    </row>
    <row r="55" spans="2:30" s="1" customFormat="1" ht="20" customHeight="1" x14ac:dyDescent="0.25">
      <c r="B55" s="124"/>
      <c r="C55" s="125"/>
      <c r="I55" s="4"/>
    </row>
    <row r="56" spans="2:30" s="1" customFormat="1" ht="5" customHeight="1" x14ac:dyDescent="0.25">
      <c r="I56" s="4"/>
    </row>
    <row r="57" spans="2:30" s="1" customFormat="1" ht="20" customHeight="1" x14ac:dyDescent="0.25">
      <c r="I57" s="4"/>
    </row>
    <row r="58" spans="2:30" s="1" customFormat="1" ht="20" customHeight="1" x14ac:dyDescent="0.25">
      <c r="I58" s="4"/>
    </row>
    <row r="59" spans="2:30" ht="20" customHeight="1" x14ac:dyDescent="0.25">
      <c r="B59" s="1"/>
      <c r="C59" s="1"/>
      <c r="D59" s="1"/>
      <c r="E59" s="1"/>
      <c r="F59" s="1"/>
      <c r="G59" s="1"/>
      <c r="H59" s="1"/>
      <c r="I59" s="4"/>
      <c r="J59" s="1"/>
      <c r="K59" s="1"/>
      <c r="L59" s="1"/>
      <c r="M59" s="1"/>
      <c r="N59" s="1"/>
      <c r="O59" s="1"/>
      <c r="P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0" ht="20" customHeight="1" x14ac:dyDescent="0.25">
      <c r="B60" s="1"/>
      <c r="C60" s="1"/>
      <c r="D60" s="1"/>
      <c r="E60" s="1"/>
      <c r="F60" s="1"/>
      <c r="G60" s="1"/>
      <c r="H60" s="1"/>
      <c r="I60" s="3"/>
      <c r="J60" s="1"/>
      <c r="K60" s="1"/>
      <c r="L60" s="1"/>
      <c r="M60" s="1"/>
      <c r="N60" s="1"/>
      <c r="O60" s="1"/>
      <c r="P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0" ht="20" customHeight="1" x14ac:dyDescent="0.25">
      <c r="B61" s="1"/>
      <c r="C61" s="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0" ht="20" customHeight="1" x14ac:dyDescent="0.25">
      <c r="B62" s="1"/>
      <c r="C62" s="1"/>
      <c r="D62" s="102" t="s">
        <v>9</v>
      </c>
      <c r="E62" s="103"/>
      <c r="F62" s="1"/>
      <c r="G62" s="102" t="s">
        <v>10</v>
      </c>
      <c r="H62" s="103"/>
      <c r="I62" s="1"/>
      <c r="J62" s="102" t="s">
        <v>11</v>
      </c>
      <c r="K62" s="103"/>
      <c r="L62" s="1"/>
      <c r="M62" s="102" t="s">
        <v>12</v>
      </c>
      <c r="N62" s="10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0" ht="20" customHeight="1" x14ac:dyDescent="0.25">
      <c r="B63" s="1"/>
      <c r="C63" s="1"/>
      <c r="D63" s="104"/>
      <c r="E63" s="105"/>
      <c r="F63" s="1"/>
      <c r="G63" s="104"/>
      <c r="H63" s="105"/>
      <c r="I63" s="1"/>
      <c r="J63" s="104"/>
      <c r="K63" s="105"/>
      <c r="L63" s="1"/>
      <c r="M63" s="104"/>
      <c r="N63" s="10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0" ht="5" customHeight="1" thickBot="1" x14ac:dyDescent="0.3">
      <c r="B64" s="1"/>
      <c r="C64" s="1"/>
      <c r="D64" s="10"/>
      <c r="E64" s="10"/>
      <c r="F64" s="1"/>
      <c r="G64" s="10"/>
      <c r="H64" s="10"/>
      <c r="I64" s="1"/>
      <c r="J64" s="10"/>
      <c r="K64" s="10"/>
      <c r="L64" s="1"/>
      <c r="M64" s="10"/>
      <c r="N64" s="10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30" ht="20" customHeight="1" x14ac:dyDescent="0.25">
      <c r="B65" s="1"/>
      <c r="C65" s="1"/>
      <c r="D65" s="110" t="s">
        <v>4</v>
      </c>
      <c r="E65" s="111"/>
      <c r="F65" s="1"/>
      <c r="G65" s="110" t="s">
        <v>72</v>
      </c>
      <c r="H65" s="111"/>
      <c r="I65" s="1"/>
      <c r="J65" s="110" t="s">
        <v>5</v>
      </c>
      <c r="K65" s="111"/>
      <c r="L65" s="1"/>
      <c r="M65" s="110" t="s">
        <v>13</v>
      </c>
      <c r="N65" s="11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30" ht="20" customHeight="1" thickBot="1" x14ac:dyDescent="0.3">
      <c r="B66" s="1"/>
      <c r="C66" s="1"/>
      <c r="D66" s="112"/>
      <c r="E66" s="113"/>
      <c r="F66" s="1"/>
      <c r="G66" s="112"/>
      <c r="H66" s="113"/>
      <c r="I66" s="1"/>
      <c r="J66" s="112"/>
      <c r="K66" s="113"/>
      <c r="L66" s="1"/>
      <c r="M66" s="112"/>
      <c r="N66" s="113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30" ht="20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30" ht="20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2:30" ht="20" customHeight="1" x14ac:dyDescent="0.25">
      <c r="B69" s="120" t="s">
        <v>15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21"/>
      <c r="P69" s="21"/>
      <c r="Q69" s="120" t="s">
        <v>26</v>
      </c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</row>
    <row r="70" spans="2:30" ht="20" customHeight="1" x14ac:dyDescent="0.25"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21"/>
      <c r="P70" s="21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</row>
    <row r="71" spans="2:30" ht="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2:30" ht="20" customHeight="1" x14ac:dyDescent="0.25">
      <c r="B72" s="12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4"/>
      <c r="O72" s="1"/>
      <c r="P72" s="1"/>
      <c r="Q72" s="12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1"/>
      <c r="AD72" s="70"/>
    </row>
    <row r="73" spans="2:30" ht="20" customHeight="1" x14ac:dyDescent="0.25">
      <c r="B73" s="15" t="s">
        <v>16</v>
      </c>
      <c r="C73" s="1" t="s">
        <v>17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6"/>
      <c r="O73" s="1"/>
      <c r="P73" s="1"/>
      <c r="Q73" s="23" t="s">
        <v>37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71"/>
    </row>
    <row r="74" spans="2:30" ht="20" customHeight="1" x14ac:dyDescent="0.25">
      <c r="B74" s="15" t="s">
        <v>18</v>
      </c>
      <c r="C74" s="1" t="s">
        <v>19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6"/>
      <c r="O74" s="1"/>
      <c r="P74" s="1"/>
      <c r="Q74" s="22" t="s">
        <v>36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71"/>
    </row>
    <row r="75" spans="2:30" ht="20" customHeight="1" x14ac:dyDescent="0.25">
      <c r="B75" s="15" t="s">
        <v>20</v>
      </c>
      <c r="C75" s="1" t="s">
        <v>21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6"/>
      <c r="O75" s="1"/>
      <c r="P75" s="1"/>
      <c r="Q75" s="22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71"/>
    </row>
    <row r="76" spans="2:30" ht="20" customHeight="1" x14ac:dyDescent="0.25">
      <c r="B76" s="15" t="s">
        <v>22</v>
      </c>
      <c r="C76" s="1" t="s">
        <v>23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6"/>
      <c r="O76" s="1"/>
      <c r="P76" s="1"/>
      <c r="Q76" s="22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71"/>
    </row>
    <row r="77" spans="2:30" ht="20" customHeight="1" x14ac:dyDescent="0.25"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9"/>
      <c r="O77" s="1"/>
      <c r="P77" s="1"/>
      <c r="Q77" s="17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8"/>
      <c r="AD77" s="72"/>
    </row>
    <row r="78" spans="2:30" ht="20" customHeight="1" x14ac:dyDescent="0.2"/>
    <row r="79" spans="2:30" ht="20" customHeight="1" x14ac:dyDescent="0.2"/>
    <row r="80" spans="2:30" ht="20" customHeight="1" x14ac:dyDescent="0.2"/>
  </sheetData>
  <sheetProtection algorithmName="SHA-512" hashValue="nXyroenTFXASqMNCYzDDSJt3VQw9UMaiiNf/3uTUR0TNqULRizwouGUl0wfVSdBVJPlfu+IQpqG6X5tVJSh5dA==" saltValue="PrLJLckX1TWJiyDmaHDe7A==" spinCount="100000" sheet="1" objects="1" scenarios="1" selectLockedCells="1" selectUnlockedCells="1"/>
  <mergeCells count="36">
    <mergeCell ref="Q69:AD70"/>
    <mergeCell ref="B10:AD11"/>
    <mergeCell ref="B12:AD13"/>
    <mergeCell ref="B54:C55"/>
    <mergeCell ref="F51:G52"/>
    <mergeCell ref="L46:M47"/>
    <mergeCell ref="N51:O52"/>
    <mergeCell ref="B69:N70"/>
    <mergeCell ref="M34:N35"/>
    <mergeCell ref="M28:N29"/>
    <mergeCell ref="V38:W39"/>
    <mergeCell ref="AA46:AB47"/>
    <mergeCell ref="D65:E66"/>
    <mergeCell ref="M65:N66"/>
    <mergeCell ref="G65:H66"/>
    <mergeCell ref="J65:K66"/>
    <mergeCell ref="B51:C52"/>
    <mergeCell ref="J51:K52"/>
    <mergeCell ref="B8:AD9"/>
    <mergeCell ref="B16:AD18"/>
    <mergeCell ref="B19:AD21"/>
    <mergeCell ref="B22:AD24"/>
    <mergeCell ref="B15:AC15"/>
    <mergeCell ref="F38:G39"/>
    <mergeCell ref="O42:Q43"/>
    <mergeCell ref="H42:I43"/>
    <mergeCell ref="S46:T47"/>
    <mergeCell ref="Y51:Z52"/>
    <mergeCell ref="AC51:AD52"/>
    <mergeCell ref="U51:V52"/>
    <mergeCell ref="Q51:R52"/>
    <mergeCell ref="D62:E63"/>
    <mergeCell ref="G62:H63"/>
    <mergeCell ref="J62:K63"/>
    <mergeCell ref="M62:N63"/>
    <mergeCell ref="D42:E43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D3FA-28B9-9241-9DAB-494A6591C4CD}">
  <dimension ref="C6:L25"/>
  <sheetViews>
    <sheetView showGridLines="0" topLeftCell="B1" zoomScaleNormal="100" workbookViewId="0">
      <selection activeCell="E10" sqref="E10"/>
    </sheetView>
  </sheetViews>
  <sheetFormatPr baseColWidth="10" defaultRowHeight="16" x14ac:dyDescent="0.2"/>
  <cols>
    <col min="1" max="2" width="3.33203125" customWidth="1"/>
    <col min="3" max="12" width="14.83203125" customWidth="1"/>
  </cols>
  <sheetData>
    <row r="6" spans="3:12" ht="20" customHeight="1" x14ac:dyDescent="0.2"/>
    <row r="7" spans="3:12" ht="16" customHeight="1" x14ac:dyDescent="0.2">
      <c r="C7" s="138" t="s">
        <v>87</v>
      </c>
      <c r="D7" s="138"/>
      <c r="E7" s="138"/>
      <c r="F7" s="138"/>
      <c r="G7" s="138"/>
      <c r="H7" s="138"/>
      <c r="I7" s="138"/>
      <c r="J7" s="138"/>
      <c r="K7" s="138"/>
      <c r="L7" s="138"/>
    </row>
    <row r="8" spans="3:12" x14ac:dyDescent="0.2">
      <c r="C8" s="139" t="s">
        <v>82</v>
      </c>
      <c r="D8" s="139"/>
      <c r="E8" s="139"/>
      <c r="F8" s="139"/>
      <c r="G8" s="139"/>
      <c r="H8" s="139"/>
      <c r="I8" s="139"/>
      <c r="J8" s="139"/>
      <c r="K8" s="139"/>
      <c r="L8" s="139"/>
    </row>
    <row r="10" spans="3:12" ht="20" customHeight="1" x14ac:dyDescent="0.25">
      <c r="D10" s="26" t="s">
        <v>35</v>
      </c>
      <c r="E10" s="27"/>
      <c r="F10" s="28"/>
      <c r="G10" s="26" t="s">
        <v>38</v>
      </c>
      <c r="H10" s="27"/>
      <c r="I10" s="1"/>
      <c r="J10" s="26" t="s">
        <v>38</v>
      </c>
      <c r="K10" s="29" t="str">
        <f>IF(H10&lt;&gt;0,H10,IF(H11&lt;&gt;0,100-H11,IF(H12&lt;&gt;0,(H12*100)/E13,IF(H13&lt;&gt;0,(E13-H13)*100/E13,""))))</f>
        <v/>
      </c>
    </row>
    <row r="11" spans="3:12" ht="20" customHeight="1" x14ac:dyDescent="0.25">
      <c r="D11" s="26" t="s">
        <v>28</v>
      </c>
      <c r="E11" s="27"/>
      <c r="F11" s="1"/>
      <c r="G11" s="26" t="s">
        <v>39</v>
      </c>
      <c r="H11" s="27"/>
      <c r="I11" s="1"/>
      <c r="J11" s="26" t="s">
        <v>39</v>
      </c>
      <c r="K11" s="29" t="str">
        <f>IF(H11&lt;&gt;0,H11,IF(H10&lt;&gt;0,100-H10,IF(H12&lt;&gt;0,(E13-H12)*100/E13,IF(H13&lt;&gt;0,H13*100/E13,""))))</f>
        <v/>
      </c>
    </row>
    <row r="12" spans="3:12" ht="20" customHeight="1" x14ac:dyDescent="0.25">
      <c r="D12" s="26" t="s">
        <v>29</v>
      </c>
      <c r="E12" s="27"/>
      <c r="F12" s="1"/>
      <c r="G12" s="26" t="s">
        <v>40</v>
      </c>
      <c r="H12" s="27"/>
      <c r="I12" s="1"/>
      <c r="J12" s="26" t="s">
        <v>40</v>
      </c>
      <c r="K12" s="29" t="str">
        <f>IF(H12&lt;&gt;0,H12,IF(H10&lt;&gt;0,E13*H10/100,IF(H11&lt;&gt;0,(100-H11)*E13/100,IF(H13&lt;&gt;0,(E13-H13),""))))</f>
        <v/>
      </c>
    </row>
    <row r="13" spans="3:12" ht="20" customHeight="1" x14ac:dyDescent="0.25">
      <c r="D13" s="26" t="s">
        <v>51</v>
      </c>
      <c r="E13" s="27"/>
      <c r="F13" s="1"/>
      <c r="G13" s="26" t="s">
        <v>41</v>
      </c>
      <c r="H13" s="27"/>
      <c r="I13" s="1"/>
      <c r="J13" s="26" t="s">
        <v>41</v>
      </c>
      <c r="K13" s="29" t="str">
        <f>IF(H13&lt;&gt;0,H13,IF(H10&lt;&gt;0,(100-H10)*E13/100,IF(H11&lt;&gt;0,E13*H11/100,IF(H12&lt;&gt;0,E13-H12,""))))</f>
        <v/>
      </c>
    </row>
    <row r="14" spans="3:12" ht="20" customHeight="1" x14ac:dyDescent="0.25">
      <c r="C14" s="25"/>
      <c r="D14" s="26" t="s">
        <v>30</v>
      </c>
      <c r="E14" s="27"/>
      <c r="F14" s="1"/>
    </row>
    <row r="15" spans="3:12" ht="20" customHeight="1" x14ac:dyDescent="0.25">
      <c r="D15" s="26" t="s">
        <v>83</v>
      </c>
      <c r="E15" s="27"/>
      <c r="F15" s="1"/>
    </row>
    <row r="16" spans="3:12" ht="20" customHeight="1" x14ac:dyDescent="0.25">
      <c r="D16" s="1"/>
      <c r="E16" s="1"/>
      <c r="F16" s="1"/>
      <c r="G16" s="1"/>
      <c r="H16" s="1"/>
      <c r="I16" s="1"/>
      <c r="J16" s="1"/>
      <c r="K16" s="1"/>
    </row>
    <row r="17" spans="3:12" ht="20" customHeight="1" x14ac:dyDescent="0.25">
      <c r="C17" s="24"/>
      <c r="D17" s="26" t="s">
        <v>34</v>
      </c>
      <c r="E17" s="27"/>
      <c r="F17" s="1"/>
      <c r="G17" s="28"/>
      <c r="H17" s="1"/>
      <c r="I17" s="1"/>
      <c r="J17" s="1"/>
      <c r="K17" s="1"/>
    </row>
    <row r="18" spans="3:12" ht="20" customHeight="1" x14ac:dyDescent="0.25">
      <c r="D18" s="26" t="s">
        <v>32</v>
      </c>
      <c r="E18" s="27"/>
      <c r="F18" s="1"/>
      <c r="G18" s="30" t="s">
        <v>33</v>
      </c>
      <c r="H18" s="1"/>
      <c r="I18" s="1"/>
      <c r="J18" s="1"/>
      <c r="K18" s="1"/>
    </row>
    <row r="19" spans="3:12" ht="20" customHeight="1" x14ac:dyDescent="0.25">
      <c r="D19" s="1"/>
      <c r="E19" s="1"/>
      <c r="F19" s="1"/>
      <c r="G19" s="1"/>
      <c r="H19" s="1"/>
      <c r="I19" s="1"/>
      <c r="J19" s="1"/>
      <c r="K19" s="1"/>
    </row>
    <row r="20" spans="3:12" ht="20" customHeight="1" x14ac:dyDescent="0.25">
      <c r="D20" s="1"/>
      <c r="E20" s="1"/>
      <c r="F20" s="1"/>
      <c r="G20" s="1"/>
      <c r="H20" s="1"/>
      <c r="I20" s="1"/>
      <c r="J20" s="1"/>
      <c r="K20" s="1"/>
    </row>
    <row r="21" spans="3:12" ht="20" customHeight="1" x14ac:dyDescent="0.2">
      <c r="D21" s="53" t="s">
        <v>72</v>
      </c>
      <c r="E21" s="53" t="s">
        <v>84</v>
      </c>
      <c r="F21" s="53" t="s">
        <v>5</v>
      </c>
      <c r="G21" s="136" t="s">
        <v>31</v>
      </c>
      <c r="H21" s="136"/>
      <c r="I21" s="53" t="s">
        <v>7</v>
      </c>
      <c r="J21" s="53" t="s">
        <v>13</v>
      </c>
      <c r="K21" s="53" t="s">
        <v>8</v>
      </c>
      <c r="L21" s="53" t="s">
        <v>6</v>
      </c>
    </row>
    <row r="22" spans="3:12" s="34" customFormat="1" ht="15" customHeight="1" x14ac:dyDescent="0.2">
      <c r="D22" s="35" t="s">
        <v>57</v>
      </c>
      <c r="E22" s="35" t="s">
        <v>56</v>
      </c>
      <c r="F22" s="35" t="s">
        <v>42</v>
      </c>
      <c r="G22" s="137" t="s">
        <v>48</v>
      </c>
      <c r="H22" s="137"/>
      <c r="I22" s="35" t="s">
        <v>43</v>
      </c>
      <c r="J22" s="35" t="s">
        <v>45</v>
      </c>
      <c r="K22" s="35" t="s">
        <v>44</v>
      </c>
      <c r="L22" s="35" t="s">
        <v>46</v>
      </c>
    </row>
    <row r="23" spans="3:12" ht="5" customHeight="1" x14ac:dyDescent="0.25">
      <c r="D23" s="1"/>
      <c r="F23" s="1"/>
      <c r="G23" s="1"/>
      <c r="H23" s="1"/>
      <c r="I23" s="1"/>
      <c r="J23" s="1"/>
      <c r="K23" s="1"/>
      <c r="L23" s="1"/>
    </row>
    <row r="24" spans="3:12" ht="20" customHeight="1" x14ac:dyDescent="0.2">
      <c r="C24" s="37" t="s">
        <v>49</v>
      </c>
      <c r="D24" s="32" t="str">
        <f>IF(K12="","",370+21.6*K12)</f>
        <v/>
      </c>
      <c r="E24" s="32" t="str">
        <f>IF(K12="","",500+22*K12)</f>
        <v/>
      </c>
      <c r="F24" s="32" t="str">
        <f>IF(K12="","",IF(E10="Mujer",19.7*K12+334,IF(E10="Hombre",22.3*K12+290)))</f>
        <v/>
      </c>
      <c r="G24" s="134" t="str">
        <f>IF(K12="","",19.7*K12+413)</f>
        <v/>
      </c>
      <c r="H24" s="135"/>
      <c r="I24" s="33"/>
      <c r="J24" s="32" t="str">
        <f>IF(K12="","",239*(0.05192*K12+0.04036*K13+0.869*IF(E10="Mujer",0,1)-0.01181*E11+2.992))</f>
        <v/>
      </c>
      <c r="K24" s="31" t="str">
        <f>IF(K12="","",0.239*(95.272*K12+2026.161))</f>
        <v/>
      </c>
      <c r="L24" s="36" t="str">
        <f>IF(K12="","",25.9*K12+284)</f>
        <v/>
      </c>
    </row>
    <row r="25" spans="3:12" ht="20" customHeight="1" x14ac:dyDescent="0.2">
      <c r="C25" s="37" t="s">
        <v>50</v>
      </c>
      <c r="D25" s="33"/>
      <c r="E25" s="33"/>
      <c r="F25" s="32" t="str">
        <f>IF(E13="","",IF(AND(E10="Mujer",E17="No"),795+7.18*E13,IF(AND(E10="Mujer",E17="Sí"),50.4+21.1*E13,879+10.2*E13)))</f>
        <v/>
      </c>
      <c r="G25" s="134" t="str">
        <f>IF(E13="","",10*E13+6.25*E12-5*E11+166*(IF(E10="Mujer",0,1))-161)</f>
        <v/>
      </c>
      <c r="H25" s="135"/>
      <c r="I25" s="32" t="str">
        <f>IF(E13="","",-857+9*E13+11.7*E12)</f>
        <v/>
      </c>
      <c r="J25" s="32" t="str">
        <f>IF(E13="","",239*(0.047*E13+1.009*IF(E10="Mujer",0,1)-0.01452*E11+3.21))</f>
        <v/>
      </c>
      <c r="K25" s="31" t="str">
        <f>IF(E13="","",0.239*(49.94*E13+2459.053*(E12/100)-34.014*E11+799.257*IF(E10="Mujer",0,1)+122.502))</f>
        <v/>
      </c>
      <c r="L25" s="36" t="str">
        <f>IF(E13="","",24.8*E13+10)</f>
        <v/>
      </c>
    </row>
  </sheetData>
  <sheetProtection algorithmName="SHA-512" hashValue="qL8MjfO+96XmlAdGeMbaGsj2yeo/k/bIONJ6r9SKE1YyegSaKtM8xRbw3aB+5wVT8e3AjsOMYS8h11gxf00kxw==" saltValue="X3wX8Wq25h2hAS0huaxp7w==" spinCount="100000" sheet="1" objects="1" scenarios="1" selectLockedCells="1"/>
  <mergeCells count="6">
    <mergeCell ref="G25:H25"/>
    <mergeCell ref="G21:H21"/>
    <mergeCell ref="G22:H22"/>
    <mergeCell ref="G24:H24"/>
    <mergeCell ref="C7:L7"/>
    <mergeCell ref="C8:L8"/>
  </mergeCells>
  <conditionalFormatting sqref="K24">
    <cfRule type="expression" dxfId="12" priority="20">
      <formula>AND(E14="Sí", E17="Sí", E18="Sport")</formula>
    </cfRule>
  </conditionalFormatting>
  <conditionalFormatting sqref="I25">
    <cfRule type="expression" dxfId="11" priority="8">
      <formula>OR(AND(E14="No", E17="Sí", E18="Sport",E10="Hombre"),AND(E14="No", E17="Sí", E18="Physique",E10="Mujer"))</formula>
    </cfRule>
  </conditionalFormatting>
  <conditionalFormatting sqref="F24">
    <cfRule type="expression" dxfId="10" priority="17">
      <formula>AND(E14="Sí", E17="No", E15="UWW")</formula>
    </cfRule>
  </conditionalFormatting>
  <conditionalFormatting sqref="D24:D25">
    <cfRule type="expression" dxfId="9" priority="16">
      <formula>AND(E14="Sí", E17="No", E15="DXA")</formula>
    </cfRule>
  </conditionalFormatting>
  <conditionalFormatting sqref="G24">
    <cfRule type="expression" dxfId="8" priority="15">
      <formula>AND(E14="Sí", E17="No", E15="Skinfold")</formula>
    </cfRule>
  </conditionalFormatting>
  <conditionalFormatting sqref="I24">
    <cfRule type="expression" dxfId="7" priority="21">
      <formula>AND(H12="Sí", H17="No", H13="DXA")</formula>
    </cfRule>
  </conditionalFormatting>
  <conditionalFormatting sqref="L25">
    <cfRule type="expression" dxfId="6" priority="10">
      <formula>AND(E14="No", E17="Sí", E18="Physique",E10="Hombre")</formula>
    </cfRule>
  </conditionalFormatting>
  <conditionalFormatting sqref="K25">
    <cfRule type="expression" dxfId="5" priority="9">
      <formula>AND(E14="No", E17="Sí", E18="Sport",E10="Mujer")</formula>
    </cfRule>
  </conditionalFormatting>
  <conditionalFormatting sqref="F25">
    <cfRule type="expression" dxfId="4" priority="7">
      <formula>AND(E14="No", E17="No", E10="Mujer")</formula>
    </cfRule>
  </conditionalFormatting>
  <conditionalFormatting sqref="G25:H25">
    <cfRule type="expression" dxfId="3" priority="6">
      <formula>AND(E14="No", E17="No", E10="Hombre")</formula>
    </cfRule>
  </conditionalFormatting>
  <conditionalFormatting sqref="L24">
    <cfRule type="expression" dxfId="2" priority="5">
      <formula>AND(E14="Sí", E17="Sí", E18="Physique")</formula>
    </cfRule>
  </conditionalFormatting>
  <conditionalFormatting sqref="J24">
    <cfRule type="expression" dxfId="1" priority="4">
      <formula>AND(E14="Sí", E17="No", E15="BIA")</formula>
    </cfRule>
  </conditionalFormatting>
  <conditionalFormatting sqref="E24">
    <cfRule type="expression" dxfId="0" priority="1">
      <formula>AND(E14="Sí", E17="Sí", E18="Physique")</formula>
    </cfRule>
  </conditionalFormatting>
  <dataValidations count="4">
    <dataValidation type="list" allowBlank="1" showInputMessage="1" showErrorMessage="1" sqref="E18" xr:uid="{B86BD915-CF89-7046-8B6F-0A969946A364}">
      <formula1>"Physique, Sport"</formula1>
    </dataValidation>
    <dataValidation type="list" allowBlank="1" showInputMessage="1" showErrorMessage="1" sqref="E15" xr:uid="{CAC682F9-7558-5149-837A-7A18BA5BE2B4}">
      <formula1>"Skinfold, DXA, UWW, BIA"</formula1>
    </dataValidation>
    <dataValidation type="list" allowBlank="1" showInputMessage="1" showErrorMessage="1" sqref="E14 E17" xr:uid="{150CAC8E-A603-CD4E-A2BB-B104BB2F2134}">
      <formula1>"Sí, No"</formula1>
    </dataValidation>
    <dataValidation type="list" allowBlank="1" showInputMessage="1" showErrorMessage="1" sqref="E10" xr:uid="{CC9F2B60-7817-2547-BF62-DE4CC7D31056}">
      <formula1>"Hombre, Mujer"</formula1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Ecuaciones</vt:lpstr>
      <vt:lpstr>Diagrama_Decisión</vt:lpstr>
      <vt:lpstr>Calculadora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2024-12-17T15:09:50Z</dcterms:created>
  <dcterms:modified xsi:type="dcterms:W3CDTF">2026-02-08T20:04:27Z</dcterms:modified>
</cp:coreProperties>
</file>